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180" windowWidth="20730" windowHeight="10860" tabRatio="871" firstSheet="2" activeTab="2"/>
  </bookViews>
  <sheets>
    <sheet name="Jelentést küldők" sheetId="5" r:id="rId1"/>
    <sheet name="Jelentések eloszlása" sheetId="61" r:id="rId2"/>
    <sheet name="Isk.orvosok védőnők száma" sheetId="7" r:id="rId3"/>
    <sheet name="Iskolai tanulók és vizsgálatok" sheetId="10" r:id="rId4"/>
    <sheet name="Okt. 1-én beíratott" sheetId="64" r:id="rId5"/>
    <sheet name="Védőnői isk. eü. tev." sheetId="8" r:id="rId6"/>
    <sheet name="Testnevelés" sheetId="65" r:id="rId7"/>
    <sheet name="Betegség-elváltozás" sheetId="11" r:id="rId8"/>
    <sheet name="Betegség-elváltozás fiú-lány" sheetId="12" r:id="rId9"/>
    <sheet name="Védőnői vizsg." sheetId="21" r:id="rId10"/>
  </sheets>
  <definedNames>
    <definedName name="_xlnm.Print_Area" localSheetId="7">'Betegség-elváltozás'!$A$1:$AF$40</definedName>
    <definedName name="_xlnm.Print_Area" localSheetId="8">'Betegség-elváltozás fiú-lány'!$A$1:$M$44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64" l="1"/>
  <c r="C5" i="64"/>
  <c r="C6" i="64"/>
  <c r="C7" i="64"/>
  <c r="C8" i="64"/>
  <c r="C9" i="64"/>
  <c r="C10" i="64"/>
  <c r="C11" i="64"/>
  <c r="C12" i="64"/>
  <c r="C3" i="64"/>
  <c r="F23" i="61"/>
  <c r="F22" i="61"/>
  <c r="F21" i="61"/>
  <c r="F20" i="61"/>
  <c r="F19" i="61"/>
  <c r="F18" i="61"/>
  <c r="F17" i="61"/>
  <c r="F16" i="61"/>
  <c r="F15" i="61"/>
  <c r="F14" i="61"/>
  <c r="F13" i="61"/>
  <c r="F12" i="61"/>
  <c r="F11" i="61"/>
  <c r="F10" i="61"/>
  <c r="F9" i="61"/>
  <c r="F8" i="61"/>
  <c r="F7" i="61"/>
  <c r="F6" i="61"/>
  <c r="F5" i="61"/>
  <c r="F4" i="61"/>
  <c r="F3" i="61"/>
  <c r="D4" i="61"/>
  <c r="D5" i="61"/>
  <c r="D6" i="61"/>
  <c r="D7" i="61"/>
  <c r="D8" i="61"/>
  <c r="D9" i="61"/>
  <c r="D10" i="61"/>
  <c r="D11" i="61"/>
  <c r="D12" i="61"/>
  <c r="D13" i="61"/>
  <c r="D14" i="61"/>
  <c r="D15" i="61"/>
  <c r="D16" i="61"/>
  <c r="D17" i="61"/>
  <c r="D18" i="61"/>
  <c r="D19" i="61"/>
  <c r="D20" i="61"/>
  <c r="D21" i="61"/>
  <c r="D22" i="61"/>
  <c r="D23" i="61"/>
  <c r="D3" i="61"/>
  <c r="L3" i="65" l="1"/>
  <c r="L4" i="65"/>
  <c r="L5" i="65"/>
  <c r="L6" i="65"/>
  <c r="L7" i="65"/>
  <c r="L8" i="65"/>
  <c r="L9" i="65"/>
  <c r="L10" i="65"/>
  <c r="L11" i="65"/>
  <c r="L12" i="65"/>
  <c r="L13" i="65"/>
  <c r="L14" i="65"/>
  <c r="L15" i="65"/>
  <c r="L16" i="65"/>
  <c r="L17" i="65"/>
  <c r="L18" i="65"/>
  <c r="L19" i="65"/>
  <c r="L20" i="65"/>
  <c r="L21" i="65"/>
  <c r="L22" i="65"/>
  <c r="K3" i="65"/>
  <c r="K4" i="65"/>
  <c r="K5" i="65"/>
  <c r="K6" i="65"/>
  <c r="K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J3" i="65"/>
  <c r="J4" i="65"/>
  <c r="J5" i="65"/>
  <c r="J6" i="65"/>
  <c r="J7" i="65"/>
  <c r="J8" i="65"/>
  <c r="J9" i="65"/>
  <c r="J10" i="65"/>
  <c r="J11" i="65"/>
  <c r="J12" i="65"/>
  <c r="J13" i="65"/>
  <c r="J14" i="65"/>
  <c r="J15" i="65"/>
  <c r="J16" i="65"/>
  <c r="J17" i="65"/>
  <c r="J18" i="65"/>
  <c r="J19" i="65"/>
  <c r="J20" i="65"/>
  <c r="J21" i="65"/>
  <c r="J22" i="65"/>
  <c r="G3" i="65"/>
  <c r="G4" i="65"/>
  <c r="G5" i="65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D4" i="65"/>
  <c r="D5" i="65"/>
  <c r="D6" i="65"/>
  <c r="D7" i="65"/>
  <c r="D8" i="65"/>
  <c r="D9" i="65"/>
  <c r="D10" i="65"/>
  <c r="D11" i="65"/>
  <c r="D12" i="65"/>
  <c r="D13" i="65"/>
  <c r="D14" i="65"/>
  <c r="D15" i="65"/>
  <c r="D16" i="65"/>
  <c r="D17" i="65"/>
  <c r="D18" i="65"/>
  <c r="D19" i="65"/>
  <c r="D20" i="65"/>
  <c r="D21" i="65"/>
  <c r="D22" i="65"/>
  <c r="D3" i="65"/>
  <c r="M4" i="65" l="1"/>
  <c r="M3" i="65"/>
  <c r="M21" i="65"/>
  <c r="M20" i="65"/>
  <c r="M8" i="65"/>
  <c r="M19" i="65"/>
  <c r="M11" i="65"/>
  <c r="M10" i="65"/>
  <c r="M7" i="65"/>
  <c r="M18" i="65"/>
  <c r="M14" i="65"/>
  <c r="M13" i="65"/>
  <c r="M22" i="65"/>
  <c r="M17" i="65"/>
  <c r="M16" i="65"/>
  <c r="M15" i="65"/>
  <c r="M5" i="65"/>
  <c r="M12" i="65"/>
  <c r="M9" i="65"/>
  <c r="M6" i="65"/>
  <c r="C5" i="10" l="1"/>
  <c r="C6" i="10"/>
  <c r="C7" i="10"/>
  <c r="C8" i="10"/>
  <c r="C9" i="10"/>
  <c r="C10" i="10"/>
  <c r="C11" i="10"/>
  <c r="C12" i="10"/>
  <c r="C13" i="10"/>
  <c r="C4" i="10"/>
  <c r="I4" i="10" l="1"/>
  <c r="Q4" i="10"/>
  <c r="Y4" i="10"/>
  <c r="G5" i="10"/>
  <c r="O5" i="10"/>
  <c r="W5" i="10"/>
  <c r="E6" i="10"/>
  <c r="M6" i="10"/>
  <c r="U6" i="10"/>
  <c r="K7" i="10"/>
  <c r="S7" i="10"/>
  <c r="AA7" i="10"/>
  <c r="I8" i="10"/>
  <c r="Q8" i="10"/>
  <c r="Y8" i="10"/>
  <c r="G9" i="10"/>
  <c r="K9" i="10"/>
  <c r="O9" i="10"/>
  <c r="S9" i="10"/>
  <c r="W9" i="10"/>
  <c r="E10" i="10"/>
  <c r="I10" i="10"/>
  <c r="M10" i="10"/>
  <c r="Q10" i="10"/>
  <c r="U10" i="10"/>
  <c r="Y10" i="10"/>
  <c r="G11" i="10"/>
  <c r="K11" i="10"/>
  <c r="O11" i="10"/>
  <c r="S11" i="10"/>
  <c r="W11" i="10"/>
  <c r="AA11" i="10"/>
  <c r="E12" i="10"/>
  <c r="I12" i="10"/>
  <c r="M12" i="10"/>
  <c r="Q12" i="10"/>
  <c r="U12" i="10"/>
  <c r="Y12" i="10"/>
  <c r="E7" i="10"/>
  <c r="E13" i="10"/>
  <c r="G6" i="10"/>
  <c r="G13" i="10"/>
  <c r="I5" i="10"/>
  <c r="I13" i="10"/>
  <c r="K4" i="10"/>
  <c r="K13" i="10"/>
  <c r="M7" i="10"/>
  <c r="M13" i="10"/>
  <c r="O6" i="10"/>
  <c r="O13" i="10"/>
  <c r="Q5" i="10"/>
  <c r="Q13" i="10"/>
  <c r="S4" i="10"/>
  <c r="S13" i="10"/>
  <c r="U7" i="10"/>
  <c r="U13" i="10"/>
  <c r="W6" i="10"/>
  <c r="W13" i="10"/>
  <c r="Y5" i="10"/>
  <c r="Y13" i="10"/>
  <c r="AA4" i="10"/>
  <c r="AA13" i="10"/>
  <c r="W12" i="10" l="1"/>
  <c r="O12" i="10"/>
  <c r="G12" i="10"/>
  <c r="Y11" i="10"/>
  <c r="Q11" i="10"/>
  <c r="I11" i="10"/>
  <c r="AA10" i="10"/>
  <c r="S10" i="10"/>
  <c r="K10" i="10"/>
  <c r="U9" i="10"/>
  <c r="M9" i="10"/>
  <c r="E9" i="10"/>
  <c r="W8" i="10"/>
  <c r="O8" i="10"/>
  <c r="G8" i="10"/>
  <c r="Y7" i="10"/>
  <c r="Q7" i="10"/>
  <c r="I7" i="10"/>
  <c r="AA6" i="10"/>
  <c r="S6" i="10"/>
  <c r="K6" i="10"/>
  <c r="U5" i="10"/>
  <c r="M5" i="10"/>
  <c r="E5" i="10"/>
  <c r="W4" i="10"/>
  <c r="O4" i="10"/>
  <c r="G4" i="10"/>
  <c r="AA9" i="10"/>
  <c r="U8" i="10"/>
  <c r="M8" i="10"/>
  <c r="E8" i="10"/>
  <c r="W7" i="10"/>
  <c r="O7" i="10"/>
  <c r="G7" i="10"/>
  <c r="Y6" i="10"/>
  <c r="Q6" i="10"/>
  <c r="I6" i="10"/>
  <c r="AA5" i="10"/>
  <c r="S5" i="10"/>
  <c r="K5" i="10"/>
  <c r="U4" i="10"/>
  <c r="M4" i="10"/>
  <c r="E4" i="10"/>
  <c r="AA12" i="10"/>
  <c r="S12" i="10"/>
  <c r="K12" i="10"/>
  <c r="U11" i="10"/>
  <c r="M11" i="10"/>
  <c r="E11" i="10"/>
  <c r="W10" i="10"/>
  <c r="O10" i="10"/>
  <c r="G10" i="10"/>
  <c r="Y9" i="10"/>
  <c r="Q9" i="10"/>
  <c r="I9" i="10"/>
  <c r="AA8" i="10"/>
  <c r="S8" i="10"/>
  <c r="K8" i="10"/>
  <c r="C6" i="5"/>
  <c r="E6" i="5"/>
  <c r="C7" i="5"/>
  <c r="E7" i="5"/>
  <c r="C8" i="5"/>
  <c r="E8" i="5"/>
  <c r="C9" i="5"/>
  <c r="E9" i="5"/>
  <c r="C10" i="5"/>
  <c r="E10" i="5"/>
  <c r="C11" i="5"/>
  <c r="E11" i="5"/>
  <c r="C12" i="5"/>
  <c r="E12" i="5"/>
  <c r="C13" i="5"/>
  <c r="E13" i="5"/>
  <c r="C14" i="5"/>
  <c r="E14" i="5"/>
  <c r="C15" i="5"/>
  <c r="E15" i="5"/>
  <c r="O5" i="12" l="1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N5" i="12"/>
  <c r="P5" i="12" s="1"/>
  <c r="N6" i="12"/>
  <c r="N7" i="12"/>
  <c r="N8" i="12"/>
  <c r="N9" i="12"/>
  <c r="P9" i="12" s="1"/>
  <c r="N10" i="12"/>
  <c r="P10" i="12" s="1"/>
  <c r="N11" i="12"/>
  <c r="N12" i="12"/>
  <c r="N13" i="12"/>
  <c r="P13" i="12" s="1"/>
  <c r="N14" i="12"/>
  <c r="P14" i="12" s="1"/>
  <c r="N15" i="12"/>
  <c r="N16" i="12"/>
  <c r="N17" i="12"/>
  <c r="P17" i="12" s="1"/>
  <c r="N18" i="12"/>
  <c r="P18" i="12" s="1"/>
  <c r="N19" i="12"/>
  <c r="N20" i="12"/>
  <c r="N21" i="12"/>
  <c r="P21" i="12" s="1"/>
  <c r="N22" i="12"/>
  <c r="P22" i="12" s="1"/>
  <c r="N23" i="12"/>
  <c r="N24" i="12"/>
  <c r="N25" i="12"/>
  <c r="P25" i="12" s="1"/>
  <c r="N26" i="12"/>
  <c r="P26" i="12" s="1"/>
  <c r="N27" i="12"/>
  <c r="N28" i="12"/>
  <c r="N29" i="12"/>
  <c r="P29" i="12" s="1"/>
  <c r="N30" i="12"/>
  <c r="N31" i="12"/>
  <c r="N32" i="12"/>
  <c r="N33" i="12"/>
  <c r="P33" i="12" s="1"/>
  <c r="N34" i="12"/>
  <c r="N35" i="12"/>
  <c r="N36" i="12"/>
  <c r="N37" i="12"/>
  <c r="P37" i="12" s="1"/>
  <c r="N38" i="12"/>
  <c r="P38" i="12" s="1"/>
  <c r="N39" i="12"/>
  <c r="O4" i="12"/>
  <c r="N4" i="12"/>
  <c r="P4" i="12" s="1"/>
  <c r="P34" i="12" l="1"/>
  <c r="P30" i="12"/>
  <c r="P6" i="12"/>
  <c r="P36" i="12"/>
  <c r="P32" i="12"/>
  <c r="P28" i="12"/>
  <c r="P24" i="12"/>
  <c r="P20" i="12"/>
  <c r="P16" i="12"/>
  <c r="P12" i="12"/>
  <c r="P8" i="12"/>
  <c r="P39" i="12"/>
  <c r="P35" i="12"/>
  <c r="P31" i="12"/>
  <c r="P27" i="12"/>
  <c r="P23" i="12"/>
  <c r="P19" i="12"/>
  <c r="P15" i="12"/>
  <c r="P11" i="12"/>
  <c r="P7" i="12"/>
  <c r="G5" i="11" l="1"/>
  <c r="F5" i="11"/>
  <c r="E5" i="11"/>
  <c r="D5" i="11"/>
  <c r="C5" i="11"/>
  <c r="B5" i="11"/>
  <c r="G4" i="11"/>
  <c r="F4" i="11"/>
  <c r="E4" i="11"/>
  <c r="D4" i="11"/>
  <c r="C4" i="11"/>
  <c r="B4" i="11"/>
  <c r="C40" i="12"/>
  <c r="D40" i="12"/>
  <c r="E40" i="12"/>
  <c r="F40" i="12"/>
  <c r="G40" i="12"/>
  <c r="H40" i="12"/>
  <c r="I40" i="12"/>
  <c r="J40" i="12"/>
  <c r="K40" i="12"/>
  <c r="L40" i="12"/>
  <c r="M40" i="12"/>
  <c r="B40" i="12"/>
  <c r="O40" i="12" l="1"/>
  <c r="N40" i="12"/>
  <c r="P40" i="12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 l="1"/>
  <c r="G40" i="11"/>
  <c r="E40" i="11"/>
  <c r="F40" i="11"/>
  <c r="C40" i="11"/>
  <c r="D40" i="11"/>
</calcChain>
</file>

<file path=xl/sharedStrings.xml><?xml version="1.0" encoding="utf-8"?>
<sst xmlns="http://schemas.openxmlformats.org/spreadsheetml/2006/main" count="542" uniqueCount="187">
  <si>
    <t>Régió</t>
  </si>
  <si>
    <t>Megye</t>
  </si>
  <si>
    <t>Megnevezés</t>
  </si>
  <si>
    <t>Összesen:</t>
  </si>
  <si>
    <t>Összesen</t>
  </si>
  <si>
    <t>Győr-Moson-Sopron</t>
  </si>
  <si>
    <t>Vas</t>
  </si>
  <si>
    <t>Zala</t>
  </si>
  <si>
    <t>Fejér</t>
  </si>
  <si>
    <t>Veszprém</t>
  </si>
  <si>
    <t>Baranya</t>
  </si>
  <si>
    <t>Somogy</t>
  </si>
  <si>
    <t>Hajdú-Bihar</t>
  </si>
  <si>
    <t>Szabolcs-Szatmár-Bereg</t>
  </si>
  <si>
    <t>Jász-Nagykun-Szolnok</t>
  </si>
  <si>
    <t>Békés</t>
  </si>
  <si>
    <t>Borsod-Abaúj-Zemplén</t>
  </si>
  <si>
    <t>Heves</t>
  </si>
  <si>
    <t>Nógrád</t>
  </si>
  <si>
    <t>Budapest - Főváros</t>
  </si>
  <si>
    <t>Pest</t>
  </si>
  <si>
    <t>Orvos összesen</t>
  </si>
  <si>
    <t>Kategória</t>
  </si>
  <si>
    <t>Tárgyév</t>
  </si>
  <si>
    <t>Védőnői ellátás ideje</t>
  </si>
  <si>
    <t>Oszt. vizsg.</t>
  </si>
  <si>
    <t>Vizsgálatok</t>
  </si>
  <si>
    <t>Résztvevők</t>
  </si>
  <si>
    <t>Ellátás ideje</t>
  </si>
  <si>
    <t>Fogl. tan. időben</t>
  </si>
  <si>
    <t>Alkalmak</t>
  </si>
  <si>
    <t>Fogl. tan. időn kívűl</t>
  </si>
  <si>
    <t>Csoportos egészségnevelés</t>
  </si>
  <si>
    <t>Egészséges környezet</t>
  </si>
  <si>
    <t>Biztonságos környezet</t>
  </si>
  <si>
    <t>Egyéni tanácsadás</t>
  </si>
  <si>
    <t>Intézkedések</t>
  </si>
  <si>
    <t>Ellenőrzések</t>
  </si>
  <si>
    <t>Fiú</t>
  </si>
  <si>
    <t>Lány</t>
  </si>
  <si>
    <t>Baleset</t>
  </si>
  <si>
    <t>Szűrővizsgálatok</t>
  </si>
  <si>
    <t>Összes orvosi vizsgálat</t>
  </si>
  <si>
    <t>Védőoltás</t>
  </si>
  <si>
    <t>Betegség megnevezése</t>
  </si>
  <si>
    <t>Eset</t>
  </si>
  <si>
    <t>Dél-alföldi</t>
  </si>
  <si>
    <t>Bács-Kiskun</t>
  </si>
  <si>
    <t>Dél-dunántúli</t>
  </si>
  <si>
    <t>Tolna</t>
  </si>
  <si>
    <t>Észak-alföldi</t>
  </si>
  <si>
    <t>Észak-magyarországi</t>
  </si>
  <si>
    <t>Közép-dunántúli</t>
  </si>
  <si>
    <t>Komárom-Esztergom</t>
  </si>
  <si>
    <t>Közép-magyarországi</t>
  </si>
  <si>
    <t>Nyugat-dunántúli</t>
  </si>
  <si>
    <t>Gondozás</t>
  </si>
  <si>
    <t>szomato-mentális</t>
  </si>
  <si>
    <t>szoc.</t>
  </si>
  <si>
    <t>Szakorvos</t>
  </si>
  <si>
    <t>utalt</t>
  </si>
  <si>
    <t>gyanú igazolódott</t>
  </si>
  <si>
    <t>pályaalk. célból</t>
  </si>
  <si>
    <t>beutalók száma</t>
  </si>
  <si>
    <t>Prevenció</t>
  </si>
  <si>
    <t>előadás</t>
  </si>
  <si>
    <t>tanácsadás</t>
  </si>
  <si>
    <t>Intézet típus</t>
  </si>
  <si>
    <t>db</t>
  </si>
  <si>
    <t>Fő</t>
  </si>
  <si>
    <t>Testi fejlettség &gt; 90 percentil</t>
  </si>
  <si>
    <t>Testi fejlettség &lt; 3 percentil</t>
  </si>
  <si>
    <t>Magasság</t>
  </si>
  <si>
    <t>Látásélesség</t>
  </si>
  <si>
    <t>Színlátás</t>
  </si>
  <si>
    <t>Hallás vizsgálat</t>
  </si>
  <si>
    <t>Golyva szűrés</t>
  </si>
  <si>
    <t>Mozgásszervek</t>
  </si>
  <si>
    <t>Vérnyomás</t>
  </si>
  <si>
    <t>Általános személyi higiéne</t>
  </si>
  <si>
    <t>Tetvesség vizsgálat</t>
  </si>
  <si>
    <t>Megyenév</t>
  </si>
  <si>
    <t>Szűrés</t>
  </si>
  <si>
    <t>Kiszűrtek közül gondozásba vett gyermekek</t>
  </si>
  <si>
    <t>Az összes megvizsgáltak</t>
  </si>
  <si>
    <t>Összes szűrésre kötelezettből megvizsgáltak</t>
  </si>
  <si>
    <t>Összes kiszűrtek</t>
  </si>
  <si>
    <t>A szűrésre kötelezettek</t>
  </si>
  <si>
    <t>A szűrésre kötelezettekből a kiszűrtek</t>
  </si>
  <si>
    <t>Az iskola / háziorvoshoz küldött gyermekeknél az orvos igazolta a felmerült gyanút</t>
  </si>
  <si>
    <t>Összes kiszűrt gyermekek közül az iskola/háziorvoshoz küldöttek</t>
  </si>
  <si>
    <t>12. évf.</t>
  </si>
  <si>
    <t>10. évf.</t>
  </si>
  <si>
    <t>8. évf.</t>
  </si>
  <si>
    <t>6. évf.</t>
  </si>
  <si>
    <t>4. évf.</t>
  </si>
  <si>
    <t>2. évf.</t>
  </si>
  <si>
    <t>általános iskola</t>
  </si>
  <si>
    <t>gimnázium</t>
  </si>
  <si>
    <t>szakgimnázium</t>
  </si>
  <si>
    <t>szakiskola</t>
  </si>
  <si>
    <t>Könnyített - fiú</t>
  </si>
  <si>
    <t>Könnyített - lány</t>
  </si>
  <si>
    <t>Könnyített - összesen</t>
  </si>
  <si>
    <t>Felmentett - összesen</t>
  </si>
  <si>
    <t>Felmentett - fiú</t>
  </si>
  <si>
    <t>Felmentett - lány</t>
  </si>
  <si>
    <t>Összesen - fiú</t>
  </si>
  <si>
    <t>Összesen - lány</t>
  </si>
  <si>
    <t>Gyógy - fiú</t>
  </si>
  <si>
    <t>Gyógy - lány</t>
  </si>
  <si>
    <t>Gyógy - összesen</t>
  </si>
  <si>
    <t>Testtömegmérés</t>
  </si>
  <si>
    <t xml:space="preserve">Védőnői jelentés </t>
  </si>
  <si>
    <t>Orvosi jelentés</t>
  </si>
  <si>
    <t>Védőnői tevékenységben részesült</t>
  </si>
  <si>
    <t>Személyes és társas kapcsolatok</t>
  </si>
  <si>
    <t>oszlop %</t>
  </si>
  <si>
    <t>Beíratottak száma</t>
  </si>
  <si>
    <t>Megvizsgáltak száma</t>
  </si>
  <si>
    <t>Tartási rendellenességek</t>
  </si>
  <si>
    <t>Scoliosis</t>
  </si>
  <si>
    <t>M. Scheuermann</t>
  </si>
  <si>
    <t>Chondropathiák</t>
  </si>
  <si>
    <t>Lúdtalp</t>
  </si>
  <si>
    <t>Fénytörési hibák</t>
  </si>
  <si>
    <t>Kancsalság</t>
  </si>
  <si>
    <t>Amblyopia</t>
  </si>
  <si>
    <t>Színlátás zavarai</t>
  </si>
  <si>
    <t>Vakság és csökkent látás</t>
  </si>
  <si>
    <t>Süketség és hallásvesztés</t>
  </si>
  <si>
    <t>Hypertónia</t>
  </si>
  <si>
    <t>Vitium, cardiomyopathiák</t>
  </si>
  <si>
    <t>Ritmuszavarok</t>
  </si>
  <si>
    <t>Nemfertőzéses vékony- és vastagbélgyulladás</t>
  </si>
  <si>
    <t>Coelikia és egyéb tápl. intol. allergia</t>
  </si>
  <si>
    <t>Krónikus vesebetegség</t>
  </si>
  <si>
    <t>Diabetes mellitus</t>
  </si>
  <si>
    <t>Visszamaradt here</t>
  </si>
  <si>
    <t>Havivérzés zavarai</t>
  </si>
  <si>
    <t>Golyva</t>
  </si>
  <si>
    <t>Obesitas</t>
  </si>
  <si>
    <t>Kóros soványság</t>
  </si>
  <si>
    <t>Növekedés elmaradása</t>
  </si>
  <si>
    <t>Anaemia</t>
  </si>
  <si>
    <t>Asthma</t>
  </si>
  <si>
    <t>Allergiás rhinitis</t>
  </si>
  <si>
    <t>Atopias, allergiás bőr és nyálkahártya</t>
  </si>
  <si>
    <t>Szomatoform zavarok</t>
  </si>
  <si>
    <t>Evési és alvási zavarok</t>
  </si>
  <si>
    <t>Iskolai teljesítmény sajátos zavarai</t>
  </si>
  <si>
    <t>Magatartási és emociónális zavarok</t>
  </si>
  <si>
    <t>Epilepszia</t>
  </si>
  <si>
    <t>Agyi bénulás és egyéb bénulás szindróma</t>
  </si>
  <si>
    <t>százalék</t>
  </si>
  <si>
    <t>készségfejlesztő iskola</t>
  </si>
  <si>
    <t>fejlesztő nevelés-oktatás</t>
  </si>
  <si>
    <t>Adatszolgáltatók: valamennyi iskolai egészségügyi feladatot ellátó orvos, védőnő.</t>
  </si>
  <si>
    <t>Csongrád-Csanád</t>
  </si>
  <si>
    <t>Védőnő összesen</t>
  </si>
  <si>
    <t>Öszesen</t>
  </si>
  <si>
    <t>szakképző iskola</t>
  </si>
  <si>
    <t>technikum</t>
  </si>
  <si>
    <t>technikum, szakgimnázium</t>
  </si>
  <si>
    <t>Budapest</t>
  </si>
  <si>
    <t>Együtt</t>
  </si>
  <si>
    <t>Jelentés az iskolaegészségügyi munkáról - 2021/2022. tanév</t>
  </si>
  <si>
    <t>Iskolaorvosi és iskolavédőnői jelentések száma és aránya feladatellátási hely típusa szerint (2021/2022. tanév)</t>
  </si>
  <si>
    <t>Egészséges táplálkozás, élelmiszer higiéne</t>
  </si>
  <si>
    <t>Mindennapos aktív testmozgás, sport</t>
  </si>
  <si>
    <t>Káros szenvedélyek kialakulásának elkerülése, megszüntetése</t>
  </si>
  <si>
    <t>Személyi higiéne</t>
  </si>
  <si>
    <t>Barátság, szerelem, párkapcsolat</t>
  </si>
  <si>
    <t>Iskolavédőnők iskola-egészségügyi tevékenysége a 2021/2022. tanév folyamán</t>
  </si>
  <si>
    <t xml:space="preserve"> Az index osztályokba beíratott, megvizsgált gyermekeknél talált betegségek, illetve elváltozások esetszáma nemek szerint, index évfolyamonként (2021/2022. tanév)</t>
  </si>
  <si>
    <t xml:space="preserve"> Az index osztályokba beíratott, megvizsgált gyermekeknél talált betegségek, illetve elváltozások esetszáma, index évfolyamonként (2021/2022. tanév)</t>
  </si>
  <si>
    <t>fő</t>
  </si>
  <si>
    <t>Beíratottak létszáma  2021. okt. 1-én</t>
  </si>
  <si>
    <t>Iskolavédőnői vizsgálatok során szűrt/megvizsgált tanulók létszáma szűrővizsgálati típusonként, megyei bontásban (2021/2022. tanév)</t>
  </si>
  <si>
    <t>Iskolaorvosok iskola-egészségügyi tevékenysége a 2021/2022. tanév folyamán</t>
  </si>
  <si>
    <t>Iskolaorvosi jelentések</t>
  </si>
  <si>
    <t>Iskolavédőnői jelentések</t>
  </si>
  <si>
    <t>Iskolaorvosi és iskolavédőnői jelentések megoszlása megyei és régiós bontásban (2021/2022. tanév)</t>
  </si>
  <si>
    <t>Jelentéseket beküldö orvosok és védőnők száma megyei és régiós bontásban (2021/2022. tanév)</t>
  </si>
  <si>
    <t>Beíratottak létszáma 2021. október 1-én feladatellátási hely típusa szerint</t>
  </si>
  <si>
    <t>Százalék</t>
  </si>
  <si>
    <t>A testnevelési órák alóli mentesítések típusai nemek szerint megyei bontásban (2021/2022.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</si>
</sst>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###0"/>
    <numFmt numFmtId="168" formatCode="_-* #,##0_-;\-* #,##0_-;_-* &quot;-&quot;??_-;_-@_-"/>
  </numFmts>
  <fonts count="1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</cellStyleXfs>
  <cellXfs count="182">
    <xf numFmtId="0" fontId="0" fillId="0" borderId="0" xfId="0"/>
    <xf numFmtId="10" fontId="0" fillId="0" borderId="0" xfId="0" applyNumberFormat="1"/>
    <xf numFmtId="0" fontId="0" fillId="0" borderId="1" xfId="0" applyBorder="1"/>
    <xf numFmtId="49" fontId="0" fillId="0" borderId="0" xfId="0" applyNumberFormat="1"/>
    <xf numFmtId="0" fontId="0" fillId="0" borderId="0" xfId="0" applyNumberFormat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1" fontId="0" fillId="0" borderId="1" xfId="0" applyNumberFormat="1" applyBorder="1"/>
    <xf numFmtId="0" fontId="1" fillId="0" borderId="0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6" xfId="0" applyNumberFormat="1" applyBorder="1"/>
    <xf numFmtId="1" fontId="0" fillId="0" borderId="5" xfId="0" applyNumberFormat="1" applyBorder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4" fillId="0" borderId="0" xfId="0" applyFont="1"/>
    <xf numFmtId="49" fontId="4" fillId="0" borderId="0" xfId="0" applyNumberFormat="1" applyFont="1"/>
    <xf numFmtId="0" fontId="4" fillId="0" borderId="0" xfId="0" applyNumberFormat="1" applyFont="1"/>
    <xf numFmtId="0" fontId="4" fillId="0" borderId="1" xfId="0" applyFont="1" applyBorder="1"/>
    <xf numFmtId="49" fontId="0" fillId="0" borderId="9" xfId="0" applyNumberFormat="1" applyBorder="1"/>
    <xf numFmtId="1" fontId="0" fillId="0" borderId="11" xfId="0" applyNumberFormat="1" applyBorder="1"/>
    <xf numFmtId="1" fontId="0" fillId="0" borderId="10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/>
    <xf numFmtId="165" fontId="0" fillId="0" borderId="0" xfId="2" applyNumberFormat="1" applyFont="1"/>
    <xf numFmtId="166" fontId="0" fillId="0" borderId="0" xfId="3" applyNumberFormat="1" applyFont="1" applyAlignment="1">
      <alignment horizontal="center"/>
    </xf>
    <xf numFmtId="0" fontId="8" fillId="0" borderId="1" xfId="4" applyFont="1" applyBorder="1" applyAlignment="1">
      <alignment horizontal="left" vertical="top" wrapText="1"/>
    </xf>
    <xf numFmtId="10" fontId="4" fillId="0" borderId="1" xfId="0" applyNumberFormat="1" applyFont="1" applyBorder="1" applyAlignment="1">
      <alignment horizontal="right" vertical="center"/>
    </xf>
    <xf numFmtId="167" fontId="8" fillId="0" borderId="1" xfId="4" applyNumberFormat="1" applyFont="1" applyBorder="1" applyAlignment="1">
      <alignment horizontal="right" vertical="center"/>
    </xf>
    <xf numFmtId="49" fontId="0" fillId="0" borderId="7" xfId="0" applyNumberFormat="1" applyBorder="1"/>
    <xf numFmtId="167" fontId="7" fillId="0" borderId="1" xfId="5" applyNumberFormat="1" applyFont="1" applyBorder="1" applyAlignment="1">
      <alignment horizontal="right" vertical="center"/>
    </xf>
    <xf numFmtId="167" fontId="7" fillId="0" borderId="10" xfId="5" applyNumberFormat="1" applyFont="1" applyBorder="1" applyAlignment="1">
      <alignment horizontal="right" vertical="center"/>
    </xf>
    <xf numFmtId="167" fontId="7" fillId="0" borderId="21" xfId="5" applyNumberFormat="1" applyFont="1" applyBorder="1" applyAlignment="1">
      <alignment horizontal="right" vertical="center"/>
    </xf>
    <xf numFmtId="167" fontId="7" fillId="0" borderId="22" xfId="5" applyNumberFormat="1" applyFont="1" applyBorder="1" applyAlignment="1">
      <alignment horizontal="right" vertical="center"/>
    </xf>
    <xf numFmtId="49" fontId="0" fillId="0" borderId="24" xfId="0" applyNumberFormat="1" applyBorder="1"/>
    <xf numFmtId="49" fontId="0" fillId="0" borderId="25" xfId="0" applyNumberFormat="1" applyBorder="1"/>
    <xf numFmtId="49" fontId="0" fillId="0" borderId="26" xfId="0" applyNumberFormat="1" applyBorder="1"/>
    <xf numFmtId="1" fontId="0" fillId="0" borderId="21" xfId="0" applyNumberFormat="1" applyBorder="1"/>
    <xf numFmtId="1" fontId="0" fillId="0" borderId="27" xfId="0" applyNumberFormat="1" applyBorder="1"/>
    <xf numFmtId="1" fontId="12" fillId="0" borderId="1" xfId="0" applyNumberFormat="1" applyFont="1" applyBorder="1"/>
    <xf numFmtId="1" fontId="12" fillId="0" borderId="10" xfId="0" applyNumberFormat="1" applyFont="1" applyBorder="1"/>
    <xf numFmtId="1" fontId="12" fillId="0" borderId="21" xfId="0" applyNumberFormat="1" applyFont="1" applyBorder="1"/>
    <xf numFmtId="1" fontId="12" fillId="0" borderId="5" xfId="0" applyNumberFormat="1" applyFont="1" applyBorder="1"/>
    <xf numFmtId="1" fontId="12" fillId="0" borderId="23" xfId="0" applyNumberFormat="1" applyFont="1" applyBorder="1"/>
    <xf numFmtId="1" fontId="12" fillId="0" borderId="22" xfId="0" applyNumberFormat="1" applyFont="1" applyBorder="1"/>
    <xf numFmtId="166" fontId="1" fillId="2" borderId="1" xfId="3" applyNumberFormat="1" applyFont="1" applyFill="1" applyBorder="1"/>
    <xf numFmtId="166" fontId="4" fillId="0" borderId="1" xfId="3" applyNumberFormat="1" applyFont="1" applyBorder="1"/>
    <xf numFmtId="0" fontId="9" fillId="2" borderId="1" xfId="4" applyFont="1" applyFill="1" applyBorder="1" applyAlignment="1">
      <alignment horizontal="left" vertical="top" wrapText="1"/>
    </xf>
    <xf numFmtId="167" fontId="9" fillId="2" borderId="1" xfId="4" applyNumberFormat="1" applyFont="1" applyFill="1" applyBorder="1" applyAlignment="1">
      <alignment horizontal="right" vertical="center"/>
    </xf>
    <xf numFmtId="0" fontId="13" fillId="2" borderId="1" xfId="0" applyFont="1" applyFill="1" applyBorder="1"/>
    <xf numFmtId="0" fontId="11" fillId="2" borderId="1" xfId="6" applyFont="1" applyFill="1" applyBorder="1" applyAlignment="1">
      <alignment horizontal="center" vertical="center" wrapText="1"/>
    </xf>
    <xf numFmtId="165" fontId="1" fillId="2" borderId="14" xfId="2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10" fontId="1" fillId="2" borderId="1" xfId="0" applyNumberFormat="1" applyFont="1" applyFill="1" applyBorder="1" applyAlignment="1">
      <alignment horizontal="right" vertical="center"/>
    </xf>
    <xf numFmtId="165" fontId="8" fillId="0" borderId="1" xfId="2" applyNumberFormat="1" applyFont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 wrapText="1"/>
    </xf>
    <xf numFmtId="165" fontId="1" fillId="2" borderId="1" xfId="2" applyNumberFormat="1" applyFont="1" applyFill="1" applyBorder="1"/>
    <xf numFmtId="0" fontId="15" fillId="0" borderId="26" xfId="7" applyFont="1" applyBorder="1" applyAlignment="1">
      <alignment horizontal="left" vertical="top" wrapText="1"/>
    </xf>
    <xf numFmtId="0" fontId="15" fillId="0" borderId="7" xfId="7" applyFont="1" applyBorder="1" applyAlignment="1">
      <alignment horizontal="left" vertical="top" wrapText="1"/>
    </xf>
    <xf numFmtId="49" fontId="1" fillId="0" borderId="25" xfId="0" applyNumberFormat="1" applyFont="1" applyBorder="1"/>
    <xf numFmtId="1" fontId="12" fillId="0" borderId="30" xfId="0" applyNumberFormat="1" applyFont="1" applyBorder="1"/>
    <xf numFmtId="1" fontId="12" fillId="0" borderId="20" xfId="0" applyNumberFormat="1" applyFont="1" applyBorder="1"/>
    <xf numFmtId="1" fontId="12" fillId="0" borderId="18" xfId="0" applyNumberFormat="1" applyFont="1" applyBorder="1"/>
    <xf numFmtId="49" fontId="1" fillId="2" borderId="14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/>
    <xf numFmtId="165" fontId="1" fillId="2" borderId="6" xfId="2" applyNumberFormat="1" applyFont="1" applyFill="1" applyBorder="1"/>
    <xf numFmtId="1" fontId="1" fillId="2" borderId="31" xfId="0" applyNumberFormat="1" applyFont="1" applyFill="1" applyBorder="1"/>
    <xf numFmtId="1" fontId="1" fillId="2" borderId="19" xfId="0" applyNumberFormat="1" applyFont="1" applyFill="1" applyBorder="1"/>
    <xf numFmtId="1" fontId="1" fillId="2" borderId="28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/>
    <xf numFmtId="165" fontId="1" fillId="2" borderId="8" xfId="2" applyNumberFormat="1" applyFont="1" applyFill="1" applyBorder="1" applyAlignment="1"/>
    <xf numFmtId="165" fontId="1" fillId="2" borderId="19" xfId="2" applyNumberFormat="1" applyFont="1" applyFill="1" applyBorder="1" applyAlignment="1"/>
    <xf numFmtId="0" fontId="0" fillId="0" borderId="2" xfId="0" applyBorder="1"/>
    <xf numFmtId="167" fontId="11" fillId="0" borderId="5" xfId="5" applyNumberFormat="1" applyFont="1" applyBorder="1" applyAlignment="1">
      <alignment horizontal="right" vertical="center"/>
    </xf>
    <xf numFmtId="167" fontId="11" fillId="0" borderId="14" xfId="5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top" wrapText="1"/>
    </xf>
    <xf numFmtId="167" fontId="8" fillId="0" borderId="1" xfId="5" applyNumberFormat="1" applyFont="1" applyBorder="1" applyAlignment="1">
      <alignment horizontal="right" vertical="center"/>
    </xf>
    <xf numFmtId="166" fontId="8" fillId="0" borderId="1" xfId="3" applyNumberFormat="1" applyFont="1" applyBorder="1" applyAlignment="1">
      <alignment horizontal="right" vertical="center"/>
    </xf>
    <xf numFmtId="167" fontId="9" fillId="2" borderId="1" xfId="5" applyNumberFormat="1" applyFont="1" applyFill="1" applyBorder="1" applyAlignment="1">
      <alignment horizontal="right" vertical="center"/>
    </xf>
    <xf numFmtId="166" fontId="9" fillId="2" borderId="1" xfId="3" applyNumberFormat="1" applyFont="1" applyFill="1" applyBorder="1" applyAlignment="1">
      <alignment horizontal="right" vertical="center"/>
    </xf>
    <xf numFmtId="167" fontId="8" fillId="0" borderId="1" xfId="8" applyNumberFormat="1" applyFont="1" applyBorder="1" applyAlignment="1">
      <alignment horizontal="right" vertical="center"/>
    </xf>
    <xf numFmtId="167" fontId="9" fillId="2" borderId="1" xfId="8" applyNumberFormat="1" applyFont="1" applyFill="1" applyBorder="1" applyAlignment="1">
      <alignment horizontal="right" vertical="center"/>
    </xf>
    <xf numFmtId="167" fontId="11" fillId="2" borderId="1" xfId="4" applyNumberFormat="1" applyFont="1" applyFill="1" applyBorder="1" applyAlignment="1">
      <alignment horizontal="right" vertical="center"/>
    </xf>
    <xf numFmtId="167" fontId="11" fillId="2" borderId="1" xfId="9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/>
    <xf numFmtId="165" fontId="13" fillId="2" borderId="1" xfId="2" applyNumberFormat="1" applyFont="1" applyFill="1" applyBorder="1"/>
    <xf numFmtId="168" fontId="0" fillId="0" borderId="1" xfId="2" applyNumberFormat="1" applyFont="1" applyBorder="1"/>
    <xf numFmtId="0" fontId="0" fillId="0" borderId="1" xfId="0" applyNumberFormat="1" applyBorder="1"/>
    <xf numFmtId="0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7" fontId="7" fillId="0" borderId="1" xfId="10" applyNumberFormat="1" applyFont="1" applyBorder="1" applyAlignment="1">
      <alignment horizontal="right" vertical="center"/>
    </xf>
    <xf numFmtId="167" fontId="7" fillId="0" borderId="1" xfId="4" applyNumberFormat="1" applyFont="1" applyBorder="1" applyAlignment="1">
      <alignment horizontal="right" vertical="center"/>
    </xf>
    <xf numFmtId="49" fontId="0" fillId="0" borderId="34" xfId="0" applyNumberFormat="1" applyBorder="1"/>
    <xf numFmtId="49" fontId="0" fillId="0" borderId="35" xfId="0" applyNumberFormat="1" applyBorder="1"/>
    <xf numFmtId="167" fontId="7" fillId="0" borderId="9" xfId="10" applyNumberFormat="1" applyFont="1" applyBorder="1" applyAlignment="1">
      <alignment horizontal="right" vertical="center"/>
    </xf>
    <xf numFmtId="167" fontId="7" fillId="0" borderId="10" xfId="10" applyNumberFormat="1" applyFont="1" applyBorder="1" applyAlignment="1">
      <alignment horizontal="right" vertical="center"/>
    </xf>
    <xf numFmtId="167" fontId="7" fillId="0" borderId="21" xfId="10" applyNumberFormat="1" applyFont="1" applyBorder="1" applyAlignment="1">
      <alignment horizontal="right" vertical="center"/>
    </xf>
    <xf numFmtId="167" fontId="7" fillId="0" borderId="3" xfId="10" applyNumberFormat="1" applyFont="1" applyBorder="1" applyAlignment="1">
      <alignment horizontal="right" vertical="center"/>
    </xf>
    <xf numFmtId="167" fontId="7" fillId="0" borderId="5" xfId="10" applyNumberFormat="1" applyFont="1" applyBorder="1" applyAlignment="1">
      <alignment horizontal="right" vertical="center"/>
    </xf>
    <xf numFmtId="167" fontId="7" fillId="0" borderId="23" xfId="10" applyNumberFormat="1" applyFont="1" applyBorder="1" applyAlignment="1">
      <alignment horizontal="right" vertical="center"/>
    </xf>
    <xf numFmtId="167" fontId="7" fillId="0" borderId="2" xfId="10" applyNumberFormat="1" applyFont="1" applyBorder="1" applyAlignment="1">
      <alignment horizontal="right" vertical="center"/>
    </xf>
    <xf numFmtId="167" fontId="7" fillId="0" borderId="22" xfId="10" applyNumberFormat="1" applyFont="1" applyBorder="1" applyAlignment="1">
      <alignment horizontal="right" vertical="center"/>
    </xf>
    <xf numFmtId="167" fontId="7" fillId="0" borderId="6" xfId="4" applyNumberFormat="1" applyFont="1" applyBorder="1" applyAlignment="1">
      <alignment horizontal="right" vertical="center"/>
    </xf>
    <xf numFmtId="167" fontId="7" fillId="0" borderId="2" xfId="4" applyNumberFormat="1" applyFont="1" applyBorder="1" applyAlignment="1">
      <alignment horizontal="right" vertical="center"/>
    </xf>
    <xf numFmtId="167" fontId="7" fillId="0" borderId="22" xfId="4" applyNumberFormat="1" applyFont="1" applyBorder="1" applyAlignment="1">
      <alignment horizontal="right" vertical="center"/>
    </xf>
    <xf numFmtId="167" fontId="7" fillId="0" borderId="3" xfId="4" applyNumberFormat="1" applyFont="1" applyBorder="1" applyAlignment="1">
      <alignment horizontal="right" vertical="center"/>
    </xf>
    <xf numFmtId="167" fontId="7" fillId="0" borderId="5" xfId="4" applyNumberFormat="1" applyFont="1" applyBorder="1" applyAlignment="1">
      <alignment horizontal="right" vertical="center"/>
    </xf>
    <xf numFmtId="167" fontId="7" fillId="0" borderId="23" xfId="4" applyNumberFormat="1" applyFont="1" applyBorder="1" applyAlignment="1">
      <alignment horizontal="right" vertical="center"/>
    </xf>
    <xf numFmtId="167" fontId="7" fillId="0" borderId="9" xfId="4" applyNumberFormat="1" applyFont="1" applyBorder="1" applyAlignment="1">
      <alignment horizontal="right" vertical="center"/>
    </xf>
    <xf numFmtId="167" fontId="7" fillId="0" borderId="10" xfId="4" applyNumberFormat="1" applyFont="1" applyBorder="1" applyAlignment="1">
      <alignment horizontal="right" vertical="center"/>
    </xf>
    <xf numFmtId="167" fontId="7" fillId="0" borderId="21" xfId="4" applyNumberFormat="1" applyFont="1" applyBorder="1" applyAlignment="1">
      <alignment horizontal="right" vertical="center"/>
    </xf>
    <xf numFmtId="0" fontId="12" fillId="0" borderId="22" xfId="0" applyFont="1" applyBorder="1"/>
    <xf numFmtId="167" fontId="7" fillId="0" borderId="14" xfId="4" applyNumberFormat="1" applyFont="1" applyBorder="1" applyAlignment="1">
      <alignment horizontal="right" vertical="center"/>
    </xf>
    <xf numFmtId="0" fontId="7" fillId="0" borderId="1" xfId="4" applyFont="1" applyBorder="1" applyAlignment="1">
      <alignment horizontal="left" vertical="top" wrapText="1"/>
    </xf>
    <xf numFmtId="165" fontId="16" fillId="0" borderId="1" xfId="2" applyNumberFormat="1" applyFont="1" applyBorder="1" applyAlignment="1">
      <alignment horizontal="right" vertical="center"/>
    </xf>
    <xf numFmtId="165" fontId="11" fillId="2" borderId="1" xfId="2" applyNumberFormat="1" applyFont="1" applyFill="1" applyBorder="1" applyAlignment="1">
      <alignment horizontal="right" vertical="center"/>
    </xf>
    <xf numFmtId="165" fontId="1" fillId="2" borderId="1" xfId="2" applyNumberFormat="1" applyFont="1" applyFill="1" applyBorder="1" applyAlignment="1">
      <alignment horizontal="center" vertical="center" wrapText="1"/>
    </xf>
    <xf numFmtId="167" fontId="16" fillId="0" borderId="1" xfId="11" applyNumberFormat="1" applyFont="1" applyBorder="1" applyAlignment="1">
      <alignment horizontal="right" vertical="center"/>
    </xf>
    <xf numFmtId="167" fontId="16" fillId="0" borderId="9" xfId="11" applyNumberFormat="1" applyFont="1" applyBorder="1" applyAlignment="1">
      <alignment horizontal="right" vertical="center"/>
    </xf>
    <xf numFmtId="167" fontId="16" fillId="0" borderId="10" xfId="11" applyNumberFormat="1" applyFont="1" applyBorder="1" applyAlignment="1">
      <alignment horizontal="right" vertical="center"/>
    </xf>
    <xf numFmtId="167" fontId="16" fillId="0" borderId="21" xfId="11" applyNumberFormat="1" applyFont="1" applyBorder="1" applyAlignment="1">
      <alignment horizontal="right" vertical="center"/>
    </xf>
    <xf numFmtId="167" fontId="16" fillId="0" borderId="2" xfId="11" applyNumberFormat="1" applyFont="1" applyBorder="1" applyAlignment="1">
      <alignment horizontal="right" vertical="center"/>
    </xf>
    <xf numFmtId="167" fontId="16" fillId="0" borderId="22" xfId="11" applyNumberFormat="1" applyFont="1" applyBorder="1" applyAlignment="1">
      <alignment horizontal="right" vertical="center"/>
    </xf>
    <xf numFmtId="167" fontId="11" fillId="0" borderId="3" xfId="11" applyNumberFormat="1" applyFont="1" applyBorder="1" applyAlignment="1">
      <alignment horizontal="right" vertical="center"/>
    </xf>
    <xf numFmtId="167" fontId="11" fillId="0" borderId="5" xfId="11" applyNumberFormat="1" applyFont="1" applyBorder="1" applyAlignment="1">
      <alignment horizontal="right" vertical="center"/>
    </xf>
    <xf numFmtId="167" fontId="11" fillId="0" borderId="32" xfId="11" applyNumberFormat="1" applyFont="1" applyBorder="1" applyAlignment="1">
      <alignment horizontal="right" vertical="center"/>
    </xf>
    <xf numFmtId="167" fontId="11" fillId="0" borderId="14" xfId="11" applyNumberFormat="1" applyFont="1" applyBorder="1" applyAlignment="1">
      <alignment horizontal="right" vertical="center"/>
    </xf>
    <xf numFmtId="167" fontId="11" fillId="0" borderId="33" xfId="11" applyNumberFormat="1" applyFont="1" applyBorder="1" applyAlignment="1">
      <alignment horizontal="right" vertical="center"/>
    </xf>
    <xf numFmtId="167" fontId="7" fillId="0" borderId="1" xfId="11" applyNumberFormat="1" applyFont="1" applyBorder="1" applyAlignment="1">
      <alignment horizontal="right" vertical="center"/>
    </xf>
    <xf numFmtId="167" fontId="7" fillId="0" borderId="9" xfId="11" applyNumberFormat="1" applyFont="1" applyBorder="1" applyAlignment="1">
      <alignment horizontal="right" vertical="center"/>
    </xf>
    <xf numFmtId="167" fontId="7" fillId="0" borderId="10" xfId="11" applyNumberFormat="1" applyFont="1" applyBorder="1" applyAlignment="1">
      <alignment horizontal="right" vertical="center"/>
    </xf>
    <xf numFmtId="167" fontId="7" fillId="0" borderId="21" xfId="11" applyNumberFormat="1" applyFont="1" applyBorder="1" applyAlignment="1">
      <alignment horizontal="right" vertical="center"/>
    </xf>
    <xf numFmtId="167" fontId="7" fillId="0" borderId="2" xfId="11" applyNumberFormat="1" applyFont="1" applyBorder="1" applyAlignment="1">
      <alignment horizontal="right" vertical="center"/>
    </xf>
    <xf numFmtId="167" fontId="7" fillId="0" borderId="22" xfId="11" applyNumberFormat="1" applyFont="1" applyBorder="1" applyAlignment="1">
      <alignment horizontal="right" vertical="center"/>
    </xf>
    <xf numFmtId="167" fontId="11" fillId="0" borderId="23" xfId="5" applyNumberFormat="1" applyFont="1" applyBorder="1" applyAlignment="1">
      <alignment horizontal="right" vertical="center"/>
    </xf>
    <xf numFmtId="167" fontId="11" fillId="0" borderId="33" xfId="5" applyNumberFormat="1" applyFont="1" applyBorder="1" applyAlignment="1">
      <alignment horizontal="right" vertical="center"/>
    </xf>
    <xf numFmtId="167" fontId="7" fillId="0" borderId="1" xfId="12" applyNumberFormat="1" applyFont="1" applyBorder="1" applyAlignment="1">
      <alignment horizontal="right" vertical="center"/>
    </xf>
    <xf numFmtId="167" fontId="12" fillId="0" borderId="1" xfId="0" applyNumberFormat="1" applyFont="1" applyBorder="1"/>
    <xf numFmtId="0" fontId="1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9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7" fontId="7" fillId="0" borderId="1" xfId="4" applyNumberFormat="1" applyFont="1" applyFill="1" applyBorder="1" applyAlignment="1">
      <alignment horizontal="right" vertical="center"/>
    </xf>
    <xf numFmtId="167" fontId="7" fillId="0" borderId="1" xfId="9" applyNumberFormat="1" applyFont="1" applyFill="1" applyBorder="1" applyAlignment="1">
      <alignment horizontal="right" vertical="center"/>
    </xf>
    <xf numFmtId="166" fontId="0" fillId="0" borderId="1" xfId="3" applyNumberFormat="1" applyFont="1" applyBorder="1"/>
    <xf numFmtId="1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/>
    <xf numFmtId="167" fontId="18" fillId="2" borderId="1" xfId="0" applyNumberFormat="1" applyFont="1" applyFill="1" applyBorder="1"/>
  </cellXfs>
  <cellStyles count="13">
    <cellStyle name="Ezres" xfId="2" builtinId="3"/>
    <cellStyle name="Normál" xfId="0" builtinId="0"/>
    <cellStyle name="Normál 2" xfId="1"/>
    <cellStyle name="Normál_2." xfId="8"/>
    <cellStyle name="Normál_4-5." xfId="9"/>
    <cellStyle name="Normál_9." xfId="12"/>
    <cellStyle name="Normál_Munka1" xfId="4"/>
    <cellStyle name="Normál_Munka1_1" xfId="10"/>
    <cellStyle name="Normál_Munka1_2" xfId="11"/>
    <cellStyle name="Normál_Munka2" xfId="5"/>
    <cellStyle name="Normál_Munka4" xfId="6"/>
    <cellStyle name="Normál_Munka7" xfId="7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92D050"/>
  </sheetPr>
  <dimension ref="A1:F15"/>
  <sheetViews>
    <sheetView zoomScaleNormal="100" zoomScaleSheetLayoutView="130" workbookViewId="0">
      <selection activeCell="E8" sqref="E8"/>
    </sheetView>
  </sheetViews>
  <sheetFormatPr defaultRowHeight="12.75" x14ac:dyDescent="0.2"/>
  <cols>
    <col min="1" max="1" width="24.5703125" customWidth="1"/>
    <col min="2" max="7" width="11.140625" customWidth="1"/>
  </cols>
  <sheetData>
    <row r="1" spans="1:6" ht="12.75" customHeight="1" x14ac:dyDescent="0.2">
      <c r="A1" s="23" t="s">
        <v>166</v>
      </c>
      <c r="B1" s="23"/>
      <c r="C1" s="23"/>
    </row>
    <row r="2" spans="1:6" ht="12.75" customHeight="1" x14ac:dyDescent="0.2">
      <c r="A2" s="146" t="s">
        <v>157</v>
      </c>
      <c r="B2" s="147"/>
      <c r="C2" s="147"/>
      <c r="D2" s="147"/>
      <c r="E2" s="147"/>
      <c r="F2" s="147"/>
    </row>
    <row r="3" spans="1:6" x14ac:dyDescent="0.2">
      <c r="A3" s="15"/>
    </row>
    <row r="4" spans="1:6" ht="30" customHeight="1" x14ac:dyDescent="0.2">
      <c r="A4" s="148" t="s">
        <v>167</v>
      </c>
      <c r="B4" s="148"/>
      <c r="C4" s="148"/>
      <c r="D4" s="148"/>
      <c r="E4" s="148"/>
    </row>
    <row r="5" spans="1:6" ht="30" customHeight="1" x14ac:dyDescent="0.2">
      <c r="A5" s="78" t="s">
        <v>2</v>
      </c>
      <c r="B5" s="77" t="s">
        <v>114</v>
      </c>
      <c r="C5" s="77" t="s">
        <v>154</v>
      </c>
      <c r="D5" s="77" t="s">
        <v>113</v>
      </c>
      <c r="E5" s="77" t="s">
        <v>154</v>
      </c>
    </row>
    <row r="6" spans="1:6" x14ac:dyDescent="0.2">
      <c r="A6" s="26" t="s">
        <v>97</v>
      </c>
      <c r="B6" s="28">
        <v>2859</v>
      </c>
      <c r="C6" s="46">
        <f t="shared" ref="C6:C15" si="0">B6/B$15</f>
        <v>0.64785859959211423</v>
      </c>
      <c r="D6" s="28">
        <v>3746</v>
      </c>
      <c r="E6" s="46">
        <f t="shared" ref="E6:E15" si="1">D6/D$15</f>
        <v>0.67886915549111992</v>
      </c>
    </row>
    <row r="7" spans="1:6" x14ac:dyDescent="0.2">
      <c r="A7" s="26" t="s">
        <v>156</v>
      </c>
      <c r="B7" s="28">
        <v>3</v>
      </c>
      <c r="C7" s="46">
        <f t="shared" si="0"/>
        <v>6.7980965329707678E-4</v>
      </c>
      <c r="D7" s="28">
        <v>6</v>
      </c>
      <c r="E7" s="46">
        <f t="shared" si="1"/>
        <v>1.0873504893077202E-3</v>
      </c>
    </row>
    <row r="8" spans="1:6" x14ac:dyDescent="0.2">
      <c r="A8" s="26" t="s">
        <v>98</v>
      </c>
      <c r="B8" s="28">
        <v>528</v>
      </c>
      <c r="C8" s="46">
        <f t="shared" si="0"/>
        <v>0.11964649898028552</v>
      </c>
      <c r="D8" s="28">
        <v>601</v>
      </c>
      <c r="E8" s="46">
        <f t="shared" si="1"/>
        <v>0.1089162740123233</v>
      </c>
    </row>
    <row r="9" spans="1:6" x14ac:dyDescent="0.2">
      <c r="A9" s="26" t="s">
        <v>155</v>
      </c>
      <c r="B9" s="28">
        <v>65</v>
      </c>
      <c r="C9" s="46">
        <f t="shared" si="0"/>
        <v>1.4729209154769997E-2</v>
      </c>
      <c r="D9" s="28">
        <v>90</v>
      </c>
      <c r="E9" s="46">
        <f t="shared" si="1"/>
        <v>1.6310257339615802E-2</v>
      </c>
    </row>
    <row r="10" spans="1:6" x14ac:dyDescent="0.2">
      <c r="A10" s="26" t="s">
        <v>99</v>
      </c>
      <c r="B10" s="28">
        <v>25</v>
      </c>
      <c r="C10" s="46">
        <f t="shared" si="0"/>
        <v>5.6650804441423066E-3</v>
      </c>
      <c r="D10" s="28">
        <v>27</v>
      </c>
      <c r="E10" s="46">
        <f t="shared" si="1"/>
        <v>4.8930772018847407E-3</v>
      </c>
    </row>
    <row r="11" spans="1:6" x14ac:dyDescent="0.2">
      <c r="A11" s="26" t="s">
        <v>100</v>
      </c>
      <c r="B11" s="28">
        <v>85</v>
      </c>
      <c r="C11" s="46">
        <f t="shared" si="0"/>
        <v>1.9261273510083842E-2</v>
      </c>
      <c r="D11" s="28">
        <v>104</v>
      </c>
      <c r="E11" s="46">
        <f t="shared" si="1"/>
        <v>1.8847408481333816E-2</v>
      </c>
    </row>
    <row r="12" spans="1:6" x14ac:dyDescent="0.2">
      <c r="A12" s="26" t="s">
        <v>161</v>
      </c>
      <c r="B12" s="28">
        <v>333</v>
      </c>
      <c r="C12" s="46">
        <f t="shared" si="0"/>
        <v>7.5458871515975523E-2</v>
      </c>
      <c r="D12" s="28">
        <v>374</v>
      </c>
      <c r="E12" s="46">
        <f t="shared" si="1"/>
        <v>6.7778180500181223E-2</v>
      </c>
    </row>
    <row r="13" spans="1:6" x14ac:dyDescent="0.2">
      <c r="A13" s="26" t="s">
        <v>162</v>
      </c>
      <c r="B13" s="28">
        <v>421</v>
      </c>
      <c r="C13" s="46">
        <f t="shared" si="0"/>
        <v>9.5399954679356441E-2</v>
      </c>
      <c r="D13" s="28">
        <v>463</v>
      </c>
      <c r="E13" s="46">
        <f t="shared" si="1"/>
        <v>8.3907212758245739E-2</v>
      </c>
    </row>
    <row r="14" spans="1:6" x14ac:dyDescent="0.2">
      <c r="A14" s="26" t="s">
        <v>163</v>
      </c>
      <c r="B14" s="28">
        <v>94</v>
      </c>
      <c r="C14" s="46">
        <f t="shared" si="0"/>
        <v>2.1300702469975074E-2</v>
      </c>
      <c r="D14" s="28">
        <v>107</v>
      </c>
      <c r="E14" s="46">
        <f t="shared" si="1"/>
        <v>1.9391083725987676E-2</v>
      </c>
    </row>
    <row r="15" spans="1:6" x14ac:dyDescent="0.2">
      <c r="A15" s="47" t="s">
        <v>3</v>
      </c>
      <c r="B15" s="48">
        <v>4413</v>
      </c>
      <c r="C15" s="45">
        <f t="shared" si="0"/>
        <v>1</v>
      </c>
      <c r="D15" s="48">
        <v>5518</v>
      </c>
      <c r="E15" s="45">
        <f t="shared" si="1"/>
        <v>1</v>
      </c>
    </row>
  </sheetData>
  <mergeCells count="2">
    <mergeCell ref="A2:F2"/>
    <mergeCell ref="A4:E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tabColor rgb="FF92D050"/>
  </sheetPr>
  <dimension ref="A1:N170"/>
  <sheetViews>
    <sheetView zoomScaleNormal="100" workbookViewId="0">
      <pane xSplit="1" ySplit="2" topLeftCell="B3" activePane="bottomRight" state="frozen"/>
      <selection activeCell="O141" sqref="O141"/>
      <selection pane="topRight" activeCell="O141" sqref="O141"/>
      <selection pane="bottomLeft" activeCell="O141" sqref="O141"/>
      <selection pane="bottomRight" activeCell="O24" sqref="O24"/>
    </sheetView>
  </sheetViews>
  <sheetFormatPr defaultRowHeight="12.75" x14ac:dyDescent="0.2"/>
  <cols>
    <col min="1" max="1" width="16.7109375" customWidth="1"/>
    <col min="2" max="2" width="21.5703125" customWidth="1"/>
    <col min="3" max="3" width="11.28515625" customWidth="1"/>
    <col min="4" max="14" width="14.85546875" customWidth="1"/>
  </cols>
  <sheetData>
    <row r="1" spans="1:14" ht="32.25" customHeight="1" x14ac:dyDescent="0.2">
      <c r="A1" s="163" t="s">
        <v>178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</row>
    <row r="2" spans="1:14" s="13" customFormat="1" ht="39" thickBot="1" x14ac:dyDescent="0.25">
      <c r="A2" s="56" t="s">
        <v>82</v>
      </c>
      <c r="B2" s="56" t="s">
        <v>81</v>
      </c>
      <c r="C2" s="56" t="s">
        <v>112</v>
      </c>
      <c r="D2" s="56" t="s">
        <v>70</v>
      </c>
      <c r="E2" s="56" t="s">
        <v>71</v>
      </c>
      <c r="F2" s="56" t="s">
        <v>72</v>
      </c>
      <c r="G2" s="56" t="s">
        <v>73</v>
      </c>
      <c r="H2" s="56" t="s">
        <v>74</v>
      </c>
      <c r="I2" s="56" t="s">
        <v>75</v>
      </c>
      <c r="J2" s="56" t="s">
        <v>76</v>
      </c>
      <c r="K2" s="56" t="s">
        <v>77</v>
      </c>
      <c r="L2" s="56" t="s">
        <v>78</v>
      </c>
      <c r="M2" s="56" t="s">
        <v>79</v>
      </c>
      <c r="N2" s="56" t="s">
        <v>80</v>
      </c>
    </row>
    <row r="3" spans="1:14" ht="12.75" customHeight="1" x14ac:dyDescent="0.2">
      <c r="A3" s="170" t="s">
        <v>84</v>
      </c>
      <c r="B3" s="58" t="s">
        <v>47</v>
      </c>
      <c r="C3" s="123">
        <v>34980.999999999985</v>
      </c>
      <c r="D3" s="31">
        <v>0</v>
      </c>
      <c r="E3" s="31">
        <v>0</v>
      </c>
      <c r="F3" s="124">
        <v>34248</v>
      </c>
      <c r="G3" s="124">
        <v>34506.000000000007</v>
      </c>
      <c r="H3" s="124">
        <v>15790.999999999998</v>
      </c>
      <c r="I3" s="124">
        <v>32920</v>
      </c>
      <c r="J3" s="124">
        <v>29931.000000000011</v>
      </c>
      <c r="K3" s="124">
        <v>34707.000000000015</v>
      </c>
      <c r="L3" s="124">
        <v>34496</v>
      </c>
      <c r="M3" s="124">
        <v>43468.000000000015</v>
      </c>
      <c r="N3" s="125">
        <v>39570</v>
      </c>
    </row>
    <row r="4" spans="1:14" x14ac:dyDescent="0.2">
      <c r="A4" s="171"/>
      <c r="B4" s="59" t="s">
        <v>10</v>
      </c>
      <c r="C4" s="126">
        <v>24339.999999999993</v>
      </c>
      <c r="D4" s="30">
        <v>0</v>
      </c>
      <c r="E4" s="30">
        <v>0</v>
      </c>
      <c r="F4" s="122">
        <v>24037</v>
      </c>
      <c r="G4" s="122">
        <v>23925.999999999996</v>
      </c>
      <c r="H4" s="122">
        <v>15167.000000000009</v>
      </c>
      <c r="I4" s="122">
        <v>18952</v>
      </c>
      <c r="J4" s="122">
        <v>19742.000000000007</v>
      </c>
      <c r="K4" s="122">
        <v>24094.000000000022</v>
      </c>
      <c r="L4" s="122">
        <v>23831</v>
      </c>
      <c r="M4" s="122">
        <v>28395.999999999985</v>
      </c>
      <c r="N4" s="127">
        <v>27967.000000000022</v>
      </c>
    </row>
    <row r="5" spans="1:14" x14ac:dyDescent="0.2">
      <c r="A5" s="171"/>
      <c r="B5" s="59" t="s">
        <v>15</v>
      </c>
      <c r="C5" s="126">
        <v>20725.999999999996</v>
      </c>
      <c r="D5" s="30">
        <v>0</v>
      </c>
      <c r="E5" s="30">
        <v>0</v>
      </c>
      <c r="F5" s="122">
        <v>20725.999999999996</v>
      </c>
      <c r="G5" s="122">
        <v>20403.999999999989</v>
      </c>
      <c r="H5" s="122">
        <v>10635.999999999998</v>
      </c>
      <c r="I5" s="122">
        <v>17579.999999999993</v>
      </c>
      <c r="J5" s="122">
        <v>16815.999999999985</v>
      </c>
      <c r="K5" s="122">
        <v>20711.000000000004</v>
      </c>
      <c r="L5" s="122">
        <v>20321.000000000018</v>
      </c>
      <c r="M5" s="122">
        <v>25356.999999999996</v>
      </c>
      <c r="N5" s="127">
        <v>24670.000000000004</v>
      </c>
    </row>
    <row r="6" spans="1:14" x14ac:dyDescent="0.2">
      <c r="A6" s="171"/>
      <c r="B6" s="59" t="s">
        <v>16</v>
      </c>
      <c r="C6" s="126">
        <v>42305.000000000029</v>
      </c>
      <c r="D6" s="30">
        <v>0</v>
      </c>
      <c r="E6" s="30">
        <v>0</v>
      </c>
      <c r="F6" s="122">
        <v>42255.999999999964</v>
      </c>
      <c r="G6" s="122">
        <v>42261.000000000015</v>
      </c>
      <c r="H6" s="122">
        <v>19593.999999999993</v>
      </c>
      <c r="I6" s="122">
        <v>39304.999999999985</v>
      </c>
      <c r="J6" s="122">
        <v>33582.000000000022</v>
      </c>
      <c r="K6" s="122">
        <v>43120.000000000015</v>
      </c>
      <c r="L6" s="122">
        <v>41975.999999999935</v>
      </c>
      <c r="M6" s="122">
        <v>55927.000000000044</v>
      </c>
      <c r="N6" s="127">
        <v>57003.999999999964</v>
      </c>
    </row>
    <row r="7" spans="1:14" x14ac:dyDescent="0.2">
      <c r="A7" s="171"/>
      <c r="B7" s="59" t="s">
        <v>164</v>
      </c>
      <c r="C7" s="126">
        <v>126212.00000000016</v>
      </c>
      <c r="D7" s="30">
        <v>0</v>
      </c>
      <c r="E7" s="30">
        <v>0</v>
      </c>
      <c r="F7" s="122">
        <v>125804</v>
      </c>
      <c r="G7" s="122">
        <v>121707.99999999994</v>
      </c>
      <c r="H7" s="122">
        <v>45311.000000000015</v>
      </c>
      <c r="I7" s="122">
        <v>102372.00000000012</v>
      </c>
      <c r="J7" s="122">
        <v>101550.00000000015</v>
      </c>
      <c r="K7" s="122">
        <v>123455.00000000013</v>
      </c>
      <c r="L7" s="122">
        <v>122874.99999999994</v>
      </c>
      <c r="M7" s="122">
        <v>143535.99999999994</v>
      </c>
      <c r="N7" s="127">
        <v>133854.00000000012</v>
      </c>
    </row>
    <row r="8" spans="1:14" x14ac:dyDescent="0.2">
      <c r="A8" s="171"/>
      <c r="B8" s="59" t="s">
        <v>158</v>
      </c>
      <c r="C8" s="126">
        <v>27289.999999999996</v>
      </c>
      <c r="D8" s="30">
        <v>0</v>
      </c>
      <c r="E8" s="30">
        <v>0</v>
      </c>
      <c r="F8" s="122">
        <v>26977.000000000007</v>
      </c>
      <c r="G8" s="122">
        <v>26533.000000000007</v>
      </c>
      <c r="H8" s="122">
        <v>8163.0000000000055</v>
      </c>
      <c r="I8" s="122">
        <v>23632</v>
      </c>
      <c r="J8" s="122">
        <v>21601.000000000007</v>
      </c>
      <c r="K8" s="122">
        <v>26321.000000000007</v>
      </c>
      <c r="L8" s="122">
        <v>26841.999999999996</v>
      </c>
      <c r="M8" s="122">
        <v>31971.999999999989</v>
      </c>
      <c r="N8" s="127">
        <v>30789.999999999996</v>
      </c>
    </row>
    <row r="9" spans="1:14" x14ac:dyDescent="0.2">
      <c r="A9" s="171"/>
      <c r="B9" s="59" t="s">
        <v>8</v>
      </c>
      <c r="C9" s="126">
        <v>28161</v>
      </c>
      <c r="D9" s="30">
        <v>0</v>
      </c>
      <c r="E9" s="30">
        <v>0</v>
      </c>
      <c r="F9" s="122">
        <v>28110</v>
      </c>
      <c r="G9" s="122">
        <v>28592.000000000011</v>
      </c>
      <c r="H9" s="122">
        <v>15826.000000000007</v>
      </c>
      <c r="I9" s="122">
        <v>27975.000000000011</v>
      </c>
      <c r="J9" s="122">
        <v>24470</v>
      </c>
      <c r="K9" s="122">
        <v>28171.000000000007</v>
      </c>
      <c r="L9" s="122">
        <v>27915.000000000004</v>
      </c>
      <c r="M9" s="122">
        <v>37721.000000000015</v>
      </c>
      <c r="N9" s="127">
        <v>42074.999999999993</v>
      </c>
    </row>
    <row r="10" spans="1:14" x14ac:dyDescent="0.2">
      <c r="A10" s="171"/>
      <c r="B10" s="59" t="s">
        <v>5</v>
      </c>
      <c r="C10" s="126">
        <v>32588.999999999993</v>
      </c>
      <c r="D10" s="30">
        <v>0</v>
      </c>
      <c r="E10" s="30">
        <v>0</v>
      </c>
      <c r="F10" s="122">
        <v>32474.999999999996</v>
      </c>
      <c r="G10" s="122">
        <v>32199.999999999996</v>
      </c>
      <c r="H10" s="122">
        <v>12761.000000000004</v>
      </c>
      <c r="I10" s="122">
        <v>30440.000000000004</v>
      </c>
      <c r="J10" s="122">
        <v>26161</v>
      </c>
      <c r="K10" s="122">
        <v>32097.999999999993</v>
      </c>
      <c r="L10" s="122">
        <v>31819.999999999989</v>
      </c>
      <c r="M10" s="122">
        <v>38287.000000000015</v>
      </c>
      <c r="N10" s="127">
        <v>37917.000000000022</v>
      </c>
    </row>
    <row r="11" spans="1:14" x14ac:dyDescent="0.2">
      <c r="A11" s="171"/>
      <c r="B11" s="59" t="s">
        <v>12</v>
      </c>
      <c r="C11" s="126">
        <v>32668</v>
      </c>
      <c r="D11" s="30">
        <v>0</v>
      </c>
      <c r="E11" s="30">
        <v>0</v>
      </c>
      <c r="F11" s="122">
        <v>32593</v>
      </c>
      <c r="G11" s="122">
        <v>32640.000000000007</v>
      </c>
      <c r="H11" s="122">
        <v>10952.999999999998</v>
      </c>
      <c r="I11" s="122">
        <v>32272.999999999985</v>
      </c>
      <c r="J11" s="122">
        <v>28184.000000000015</v>
      </c>
      <c r="K11" s="122">
        <v>33168.999999999993</v>
      </c>
      <c r="L11" s="122">
        <v>32668.999999999985</v>
      </c>
      <c r="M11" s="122">
        <v>42206.999999999985</v>
      </c>
      <c r="N11" s="127">
        <v>41245</v>
      </c>
    </row>
    <row r="12" spans="1:14" x14ac:dyDescent="0.2">
      <c r="A12" s="171"/>
      <c r="B12" s="59" t="s">
        <v>17</v>
      </c>
      <c r="C12" s="126">
        <v>24050.999999999996</v>
      </c>
      <c r="D12" s="30">
        <v>0</v>
      </c>
      <c r="E12" s="30">
        <v>0</v>
      </c>
      <c r="F12" s="122">
        <v>24050.999999999996</v>
      </c>
      <c r="G12" s="122">
        <v>24024.000000000011</v>
      </c>
      <c r="H12" s="122">
        <v>12067.000000000018</v>
      </c>
      <c r="I12" s="122">
        <v>20511.999999999989</v>
      </c>
      <c r="J12" s="122">
        <v>21472.999999999993</v>
      </c>
      <c r="K12" s="122">
        <v>24130.999999999996</v>
      </c>
      <c r="L12" s="122">
        <v>24043.000000000004</v>
      </c>
      <c r="M12" s="122">
        <v>27975.000000000011</v>
      </c>
      <c r="N12" s="127">
        <v>30496.000000000004</v>
      </c>
    </row>
    <row r="13" spans="1:14" x14ac:dyDescent="0.2">
      <c r="A13" s="171"/>
      <c r="B13" s="59" t="s">
        <v>14</v>
      </c>
      <c r="C13" s="126">
        <v>24935.999999999985</v>
      </c>
      <c r="D13" s="30">
        <v>0</v>
      </c>
      <c r="E13" s="30">
        <v>0</v>
      </c>
      <c r="F13" s="122">
        <v>24707.999999999993</v>
      </c>
      <c r="G13" s="122">
        <v>24009.000000000018</v>
      </c>
      <c r="H13" s="122">
        <v>12668.000000000004</v>
      </c>
      <c r="I13" s="122">
        <v>22390.999999999978</v>
      </c>
      <c r="J13" s="122">
        <v>19161.999999999996</v>
      </c>
      <c r="K13" s="122">
        <v>24673.999999999996</v>
      </c>
      <c r="L13" s="122">
        <v>23928.999999999989</v>
      </c>
      <c r="M13" s="122">
        <v>29746.000000000011</v>
      </c>
      <c r="N13" s="127">
        <v>31167.999999999996</v>
      </c>
    </row>
    <row r="14" spans="1:14" x14ac:dyDescent="0.2">
      <c r="A14" s="171"/>
      <c r="B14" s="59" t="s">
        <v>53</v>
      </c>
      <c r="C14" s="126">
        <v>19557.999999999996</v>
      </c>
      <c r="D14" s="30">
        <v>0</v>
      </c>
      <c r="E14" s="30">
        <v>0</v>
      </c>
      <c r="F14" s="122">
        <v>19575.999999999993</v>
      </c>
      <c r="G14" s="122">
        <v>19319</v>
      </c>
      <c r="H14" s="122">
        <v>9249</v>
      </c>
      <c r="I14" s="122">
        <v>19125.999999999996</v>
      </c>
      <c r="J14" s="122">
        <v>16421.000000000004</v>
      </c>
      <c r="K14" s="122">
        <v>19504.000000000007</v>
      </c>
      <c r="L14" s="122">
        <v>19077.999999999993</v>
      </c>
      <c r="M14" s="122">
        <v>24805.000000000004</v>
      </c>
      <c r="N14" s="127">
        <v>24878.999999999993</v>
      </c>
    </row>
    <row r="15" spans="1:14" x14ac:dyDescent="0.2">
      <c r="A15" s="171"/>
      <c r="B15" s="59" t="s">
        <v>18</v>
      </c>
      <c r="C15" s="126">
        <v>9736.9999999999964</v>
      </c>
      <c r="D15" s="30">
        <v>0</v>
      </c>
      <c r="E15" s="30">
        <v>0</v>
      </c>
      <c r="F15" s="122">
        <v>9598</v>
      </c>
      <c r="G15" s="122">
        <v>9610.0000000000018</v>
      </c>
      <c r="H15" s="122">
        <v>6344.0000000000018</v>
      </c>
      <c r="I15" s="122">
        <v>9280.9999999999964</v>
      </c>
      <c r="J15" s="122">
        <v>8249.9999999999982</v>
      </c>
      <c r="K15" s="122">
        <v>9667.9999999999982</v>
      </c>
      <c r="L15" s="122">
        <v>9477.9999999999982</v>
      </c>
      <c r="M15" s="122">
        <v>11260.999999999996</v>
      </c>
      <c r="N15" s="127">
        <v>13415.000000000009</v>
      </c>
    </row>
    <row r="16" spans="1:14" x14ac:dyDescent="0.2">
      <c r="A16" s="171"/>
      <c r="B16" s="59" t="s">
        <v>20</v>
      </c>
      <c r="C16" s="126">
        <v>76508.000000000044</v>
      </c>
      <c r="D16" s="30">
        <v>0</v>
      </c>
      <c r="E16" s="30">
        <v>0</v>
      </c>
      <c r="F16" s="122">
        <v>76169.999999999985</v>
      </c>
      <c r="G16" s="122">
        <v>75112.000000000029</v>
      </c>
      <c r="H16" s="122">
        <v>36530.999999999985</v>
      </c>
      <c r="I16" s="122">
        <v>71527.000000000029</v>
      </c>
      <c r="J16" s="122">
        <v>60819.999999999978</v>
      </c>
      <c r="K16" s="122">
        <v>75703</v>
      </c>
      <c r="L16" s="122">
        <v>74178.999999999898</v>
      </c>
      <c r="M16" s="122">
        <v>99356</v>
      </c>
      <c r="N16" s="127">
        <v>111066.99999999999</v>
      </c>
    </row>
    <row r="17" spans="1:14" x14ac:dyDescent="0.2">
      <c r="A17" s="171"/>
      <c r="B17" s="59" t="s">
        <v>11</v>
      </c>
      <c r="C17" s="126">
        <v>19391</v>
      </c>
      <c r="D17" s="30">
        <v>0</v>
      </c>
      <c r="E17" s="30">
        <v>0</v>
      </c>
      <c r="F17" s="122">
        <v>19391</v>
      </c>
      <c r="G17" s="122">
        <v>19319.000000000007</v>
      </c>
      <c r="H17" s="122">
        <v>8605.9999999999982</v>
      </c>
      <c r="I17" s="122">
        <v>19268.000000000011</v>
      </c>
      <c r="J17" s="122">
        <v>15995.000000000002</v>
      </c>
      <c r="K17" s="122">
        <v>19411.999999999993</v>
      </c>
      <c r="L17" s="122">
        <v>19319.000000000007</v>
      </c>
      <c r="M17" s="122">
        <v>23657.999999999989</v>
      </c>
      <c r="N17" s="127">
        <v>21721.999999999996</v>
      </c>
    </row>
    <row r="18" spans="1:14" x14ac:dyDescent="0.2">
      <c r="A18" s="171"/>
      <c r="B18" s="59" t="s">
        <v>13</v>
      </c>
      <c r="C18" s="126">
        <v>42637.999999999985</v>
      </c>
      <c r="D18" s="30">
        <v>0</v>
      </c>
      <c r="E18" s="30">
        <v>0</v>
      </c>
      <c r="F18" s="122">
        <v>42638.999999999978</v>
      </c>
      <c r="G18" s="122">
        <v>41822.999999999978</v>
      </c>
      <c r="H18" s="122">
        <v>25556.000000000011</v>
      </c>
      <c r="I18" s="122">
        <v>38655.000000000022</v>
      </c>
      <c r="J18" s="122">
        <v>34632.999999999993</v>
      </c>
      <c r="K18" s="122">
        <v>42925.999999999978</v>
      </c>
      <c r="L18" s="122">
        <v>42894</v>
      </c>
      <c r="M18" s="122">
        <v>54454.000000000029</v>
      </c>
      <c r="N18" s="127">
        <v>57972.999999999985</v>
      </c>
    </row>
    <row r="19" spans="1:14" x14ac:dyDescent="0.2">
      <c r="A19" s="171"/>
      <c r="B19" s="59" t="s">
        <v>49</v>
      </c>
      <c r="C19" s="126">
        <v>13820.999999999993</v>
      </c>
      <c r="D19" s="30">
        <v>0</v>
      </c>
      <c r="E19" s="30">
        <v>0</v>
      </c>
      <c r="F19" s="122">
        <v>13779.999999999996</v>
      </c>
      <c r="G19" s="122">
        <v>13695.999999999996</v>
      </c>
      <c r="H19" s="122">
        <v>7947.0000000000027</v>
      </c>
      <c r="I19" s="122">
        <v>13672.999999999996</v>
      </c>
      <c r="J19" s="122">
        <v>11765.999999999995</v>
      </c>
      <c r="K19" s="122">
        <v>14501</v>
      </c>
      <c r="L19" s="122">
        <v>13790</v>
      </c>
      <c r="M19" s="122">
        <v>15701</v>
      </c>
      <c r="N19" s="127">
        <v>17083</v>
      </c>
    </row>
    <row r="20" spans="1:14" x14ac:dyDescent="0.2">
      <c r="A20" s="171"/>
      <c r="B20" s="59" t="s">
        <v>6</v>
      </c>
      <c r="C20" s="126">
        <v>17588.999999999996</v>
      </c>
      <c r="D20" s="30">
        <v>0</v>
      </c>
      <c r="E20" s="30">
        <v>0</v>
      </c>
      <c r="F20" s="122">
        <v>17588.999999999996</v>
      </c>
      <c r="G20" s="122">
        <v>17407.999999999996</v>
      </c>
      <c r="H20" s="122">
        <v>5966.0000000000009</v>
      </c>
      <c r="I20" s="122">
        <v>14856.999999999993</v>
      </c>
      <c r="J20" s="122">
        <v>14992.999999999996</v>
      </c>
      <c r="K20" s="122">
        <v>17704</v>
      </c>
      <c r="L20" s="122">
        <v>17497.000000000007</v>
      </c>
      <c r="M20" s="122">
        <v>18972.999999999996</v>
      </c>
      <c r="N20" s="127">
        <v>17794</v>
      </c>
    </row>
    <row r="21" spans="1:14" x14ac:dyDescent="0.2">
      <c r="A21" s="171"/>
      <c r="B21" s="59" t="s">
        <v>9</v>
      </c>
      <c r="C21" s="126">
        <v>22413.999999999996</v>
      </c>
      <c r="D21" s="30">
        <v>0</v>
      </c>
      <c r="E21" s="30">
        <v>0</v>
      </c>
      <c r="F21" s="122">
        <v>22246.000000000007</v>
      </c>
      <c r="G21" s="122">
        <v>21107.000000000004</v>
      </c>
      <c r="H21" s="122">
        <v>11793.000000000013</v>
      </c>
      <c r="I21" s="122">
        <v>20512.999999999993</v>
      </c>
      <c r="J21" s="122">
        <v>18415</v>
      </c>
      <c r="K21" s="122">
        <v>21330.000000000007</v>
      </c>
      <c r="L21" s="122">
        <v>21240</v>
      </c>
      <c r="M21" s="122">
        <v>28719.000000000004</v>
      </c>
      <c r="N21" s="127">
        <v>29503.999999999993</v>
      </c>
    </row>
    <row r="22" spans="1:14" x14ac:dyDescent="0.2">
      <c r="A22" s="171"/>
      <c r="B22" s="59" t="s">
        <v>7</v>
      </c>
      <c r="C22" s="126">
        <v>23695.000000000007</v>
      </c>
      <c r="D22" s="30">
        <v>0</v>
      </c>
      <c r="E22" s="30">
        <v>0</v>
      </c>
      <c r="F22" s="122">
        <v>23692.999999999993</v>
      </c>
      <c r="G22" s="122">
        <v>23396.000000000007</v>
      </c>
      <c r="H22" s="122">
        <v>7125</v>
      </c>
      <c r="I22" s="122">
        <v>17274.000000000007</v>
      </c>
      <c r="J22" s="122">
        <v>16389.999999999996</v>
      </c>
      <c r="K22" s="122">
        <v>23397</v>
      </c>
      <c r="L22" s="122">
        <v>23520.000000000004</v>
      </c>
      <c r="M22" s="122">
        <v>24749.999999999996</v>
      </c>
      <c r="N22" s="127">
        <v>20456.000000000011</v>
      </c>
    </row>
    <row r="23" spans="1:14" ht="13.5" thickBot="1" x14ac:dyDescent="0.25">
      <c r="A23" s="172"/>
      <c r="B23" s="60" t="s">
        <v>4</v>
      </c>
      <c r="C23" s="130">
        <v>663610.00000000116</v>
      </c>
      <c r="D23" s="76">
        <v>0</v>
      </c>
      <c r="E23" s="76">
        <v>0</v>
      </c>
      <c r="F23" s="131">
        <v>660667.00000000023</v>
      </c>
      <c r="G23" s="131">
        <v>651592.99999999872</v>
      </c>
      <c r="H23" s="131">
        <v>298054.00000000035</v>
      </c>
      <c r="I23" s="131">
        <v>592525.99999999907</v>
      </c>
      <c r="J23" s="131">
        <v>540355.00000000105</v>
      </c>
      <c r="K23" s="131">
        <v>658796.00000000105</v>
      </c>
      <c r="L23" s="131">
        <v>651712</v>
      </c>
      <c r="M23" s="131">
        <v>806269.00000000268</v>
      </c>
      <c r="N23" s="132">
        <v>810648.99999999942</v>
      </c>
    </row>
    <row r="24" spans="1:14" ht="12.75" customHeight="1" x14ac:dyDescent="0.2">
      <c r="A24" s="166" t="s">
        <v>85</v>
      </c>
      <c r="B24" s="58" t="s">
        <v>47</v>
      </c>
      <c r="C24" s="123">
        <v>27038.999999999996</v>
      </c>
      <c r="D24" s="31">
        <v>0</v>
      </c>
      <c r="E24" s="31">
        <v>0</v>
      </c>
      <c r="F24" s="124">
        <v>26298.999999999985</v>
      </c>
      <c r="G24" s="124">
        <v>26947.000000000004</v>
      </c>
      <c r="H24" s="124">
        <v>7934</v>
      </c>
      <c r="I24" s="124">
        <v>26992.999999999996</v>
      </c>
      <c r="J24" s="124">
        <v>22502.000000000025</v>
      </c>
      <c r="K24" s="124">
        <v>26983</v>
      </c>
      <c r="L24" s="124">
        <v>26702.999999999993</v>
      </c>
      <c r="M24" s="124">
        <v>34208.999999999985</v>
      </c>
      <c r="N24" s="125">
        <v>37434.000000000007</v>
      </c>
    </row>
    <row r="25" spans="1:14" x14ac:dyDescent="0.2">
      <c r="A25" s="166"/>
      <c r="B25" s="59" t="s">
        <v>10</v>
      </c>
      <c r="C25" s="126">
        <v>19209</v>
      </c>
      <c r="D25" s="30">
        <v>0</v>
      </c>
      <c r="E25" s="30">
        <v>0</v>
      </c>
      <c r="F25" s="122">
        <v>18944.999999999996</v>
      </c>
      <c r="G25" s="122">
        <v>19205.000000000004</v>
      </c>
      <c r="H25" s="122">
        <v>9095.9999999999982</v>
      </c>
      <c r="I25" s="122">
        <v>16228.999999999989</v>
      </c>
      <c r="J25" s="122">
        <v>15837.00000000002</v>
      </c>
      <c r="K25" s="122">
        <v>19209</v>
      </c>
      <c r="L25" s="122">
        <v>19208.000000000004</v>
      </c>
      <c r="M25" s="122">
        <v>23217.999999999985</v>
      </c>
      <c r="N25" s="127">
        <v>27165.000000000025</v>
      </c>
    </row>
    <row r="26" spans="1:14" x14ac:dyDescent="0.2">
      <c r="A26" s="166"/>
      <c r="B26" s="59" t="s">
        <v>15</v>
      </c>
      <c r="C26" s="126">
        <v>16323</v>
      </c>
      <c r="D26" s="30">
        <v>0</v>
      </c>
      <c r="E26" s="30">
        <v>0</v>
      </c>
      <c r="F26" s="122">
        <v>16278.000000000002</v>
      </c>
      <c r="G26" s="122">
        <v>16323</v>
      </c>
      <c r="H26" s="122">
        <v>5695.9999999999982</v>
      </c>
      <c r="I26" s="122">
        <v>15601.999999999991</v>
      </c>
      <c r="J26" s="122">
        <v>13059.999999999996</v>
      </c>
      <c r="K26" s="122">
        <v>16314.999999999998</v>
      </c>
      <c r="L26" s="122">
        <v>16324.000000000004</v>
      </c>
      <c r="M26" s="122">
        <v>19417</v>
      </c>
      <c r="N26" s="127">
        <v>21928.000000000011</v>
      </c>
    </row>
    <row r="27" spans="1:14" x14ac:dyDescent="0.2">
      <c r="A27" s="166"/>
      <c r="B27" s="59" t="s">
        <v>16</v>
      </c>
      <c r="C27" s="126">
        <v>35856.000000000029</v>
      </c>
      <c r="D27" s="30">
        <v>0</v>
      </c>
      <c r="E27" s="30">
        <v>0</v>
      </c>
      <c r="F27" s="122">
        <v>35689.000000000007</v>
      </c>
      <c r="G27" s="122">
        <v>35789.000000000029</v>
      </c>
      <c r="H27" s="122">
        <v>11367.000000000004</v>
      </c>
      <c r="I27" s="122">
        <v>34191.000000000044</v>
      </c>
      <c r="J27" s="122">
        <v>28465.000000000029</v>
      </c>
      <c r="K27" s="122">
        <v>35856.999999999978</v>
      </c>
      <c r="L27" s="122">
        <v>35638.000000000015</v>
      </c>
      <c r="M27" s="122">
        <v>47712.999999999978</v>
      </c>
      <c r="N27" s="127">
        <v>53921.000000000022</v>
      </c>
    </row>
    <row r="28" spans="1:14" x14ac:dyDescent="0.2">
      <c r="A28" s="166"/>
      <c r="B28" s="59" t="s">
        <v>164</v>
      </c>
      <c r="C28" s="126">
        <v>98871.000000000058</v>
      </c>
      <c r="D28" s="30">
        <v>0</v>
      </c>
      <c r="E28" s="30">
        <v>0</v>
      </c>
      <c r="F28" s="122">
        <v>98687.999999999942</v>
      </c>
      <c r="G28" s="122">
        <v>98345.999999999956</v>
      </c>
      <c r="H28" s="122">
        <v>32174.99999999996</v>
      </c>
      <c r="I28" s="122">
        <v>90098.000000000058</v>
      </c>
      <c r="J28" s="122">
        <v>82280.000000000073</v>
      </c>
      <c r="K28" s="122">
        <v>97953.999999999898</v>
      </c>
      <c r="L28" s="122">
        <v>98623.00000000016</v>
      </c>
      <c r="M28" s="122">
        <v>118773.00000000004</v>
      </c>
      <c r="N28" s="127">
        <v>126142.99999999987</v>
      </c>
    </row>
    <row r="29" spans="1:14" x14ac:dyDescent="0.2">
      <c r="A29" s="166"/>
      <c r="B29" s="59" t="s">
        <v>158</v>
      </c>
      <c r="C29" s="126">
        <v>21594.999999999996</v>
      </c>
      <c r="D29" s="30">
        <v>0</v>
      </c>
      <c r="E29" s="30">
        <v>0</v>
      </c>
      <c r="F29" s="122">
        <v>21422.000000000004</v>
      </c>
      <c r="G29" s="122">
        <v>21753.999999999982</v>
      </c>
      <c r="H29" s="122">
        <v>5396.9999999999973</v>
      </c>
      <c r="I29" s="122">
        <v>21384.000000000004</v>
      </c>
      <c r="J29" s="122">
        <v>18049.000000000007</v>
      </c>
      <c r="K29" s="122">
        <v>21807.999999999982</v>
      </c>
      <c r="L29" s="122">
        <v>21767.999999999982</v>
      </c>
      <c r="M29" s="122">
        <v>26141.999999999996</v>
      </c>
      <c r="N29" s="127">
        <v>28087.999999999985</v>
      </c>
    </row>
    <row r="30" spans="1:14" x14ac:dyDescent="0.2">
      <c r="A30" s="166"/>
      <c r="B30" s="59" t="s">
        <v>8</v>
      </c>
      <c r="C30" s="126">
        <v>22542.999999999985</v>
      </c>
      <c r="D30" s="30">
        <v>0</v>
      </c>
      <c r="E30" s="30">
        <v>0</v>
      </c>
      <c r="F30" s="122">
        <v>22493</v>
      </c>
      <c r="G30" s="122">
        <v>22452.000000000015</v>
      </c>
      <c r="H30" s="122">
        <v>9365.0000000000018</v>
      </c>
      <c r="I30" s="122">
        <v>22335.999999999982</v>
      </c>
      <c r="J30" s="122">
        <v>19036.000000000015</v>
      </c>
      <c r="K30" s="122">
        <v>22541.999999999996</v>
      </c>
      <c r="L30" s="122">
        <v>22518</v>
      </c>
      <c r="M30" s="122">
        <v>32802.999999999985</v>
      </c>
      <c r="N30" s="127">
        <v>41730.999999999985</v>
      </c>
    </row>
    <row r="31" spans="1:14" x14ac:dyDescent="0.2">
      <c r="A31" s="166"/>
      <c r="B31" s="59" t="s">
        <v>5</v>
      </c>
      <c r="C31" s="126">
        <v>27018.999999999993</v>
      </c>
      <c r="D31" s="30">
        <v>0</v>
      </c>
      <c r="E31" s="30">
        <v>0</v>
      </c>
      <c r="F31" s="122">
        <v>26553.999999999993</v>
      </c>
      <c r="G31" s="122">
        <v>26739.999999999996</v>
      </c>
      <c r="H31" s="122">
        <v>6717.0000000000009</v>
      </c>
      <c r="I31" s="122">
        <v>26474.999999999996</v>
      </c>
      <c r="J31" s="122">
        <v>21783.000000000004</v>
      </c>
      <c r="K31" s="122">
        <v>26859.999999999982</v>
      </c>
      <c r="L31" s="122">
        <v>26518</v>
      </c>
      <c r="M31" s="122">
        <v>33207</v>
      </c>
      <c r="N31" s="127">
        <v>37279.999999999993</v>
      </c>
    </row>
    <row r="32" spans="1:14" x14ac:dyDescent="0.2">
      <c r="A32" s="166"/>
      <c r="B32" s="59" t="s">
        <v>12</v>
      </c>
      <c r="C32" s="126">
        <v>29260.000000000036</v>
      </c>
      <c r="D32" s="30">
        <v>0</v>
      </c>
      <c r="E32" s="30">
        <v>0</v>
      </c>
      <c r="F32" s="122">
        <v>29185.000000000015</v>
      </c>
      <c r="G32" s="122">
        <v>29243.000000000018</v>
      </c>
      <c r="H32" s="122">
        <v>8319.0000000000018</v>
      </c>
      <c r="I32" s="122">
        <v>28968.000000000007</v>
      </c>
      <c r="J32" s="122">
        <v>24361.000000000022</v>
      </c>
      <c r="K32" s="122">
        <v>29191.000000000007</v>
      </c>
      <c r="L32" s="122">
        <v>29220.999999999993</v>
      </c>
      <c r="M32" s="122">
        <v>38485.000000000007</v>
      </c>
      <c r="N32" s="127">
        <v>40468.999999999985</v>
      </c>
    </row>
    <row r="33" spans="1:14" x14ac:dyDescent="0.2">
      <c r="A33" s="166"/>
      <c r="B33" s="59" t="s">
        <v>17</v>
      </c>
      <c r="C33" s="126">
        <v>16310.000000000002</v>
      </c>
      <c r="D33" s="30">
        <v>0</v>
      </c>
      <c r="E33" s="30">
        <v>0</v>
      </c>
      <c r="F33" s="122">
        <v>16203.999999999993</v>
      </c>
      <c r="G33" s="122">
        <v>16275.000000000005</v>
      </c>
      <c r="H33" s="122">
        <v>6697.0000000000055</v>
      </c>
      <c r="I33" s="122">
        <v>16215.999999999998</v>
      </c>
      <c r="J33" s="122">
        <v>13623.999999999993</v>
      </c>
      <c r="K33" s="122">
        <v>16301.999999999996</v>
      </c>
      <c r="L33" s="122">
        <v>16299</v>
      </c>
      <c r="M33" s="122">
        <v>20334.000000000004</v>
      </c>
      <c r="N33" s="127">
        <v>26546.000000000015</v>
      </c>
    </row>
    <row r="34" spans="1:14" x14ac:dyDescent="0.2">
      <c r="A34" s="166"/>
      <c r="B34" s="59" t="s">
        <v>14</v>
      </c>
      <c r="C34" s="126">
        <v>20410.000000000004</v>
      </c>
      <c r="D34" s="30">
        <v>0</v>
      </c>
      <c r="E34" s="30">
        <v>0</v>
      </c>
      <c r="F34" s="122">
        <v>20414.999999999996</v>
      </c>
      <c r="G34" s="122">
        <v>20349.999999999996</v>
      </c>
      <c r="H34" s="122">
        <v>7586</v>
      </c>
      <c r="I34" s="122">
        <v>20160</v>
      </c>
      <c r="J34" s="122">
        <v>16268</v>
      </c>
      <c r="K34" s="122">
        <v>20475.000000000004</v>
      </c>
      <c r="L34" s="122">
        <v>20405.000000000007</v>
      </c>
      <c r="M34" s="122">
        <v>25013.000000000022</v>
      </c>
      <c r="N34" s="127">
        <v>29964</v>
      </c>
    </row>
    <row r="35" spans="1:14" x14ac:dyDescent="0.2">
      <c r="A35" s="166"/>
      <c r="B35" s="59" t="s">
        <v>53</v>
      </c>
      <c r="C35" s="126">
        <v>16382.000000000009</v>
      </c>
      <c r="D35" s="30">
        <v>0</v>
      </c>
      <c r="E35" s="30">
        <v>0</v>
      </c>
      <c r="F35" s="122">
        <v>16402.999999999996</v>
      </c>
      <c r="G35" s="122">
        <v>16353.000000000007</v>
      </c>
      <c r="H35" s="122">
        <v>6350.9999999999991</v>
      </c>
      <c r="I35" s="122">
        <v>16162.000000000002</v>
      </c>
      <c r="J35" s="122">
        <v>13109.000000000007</v>
      </c>
      <c r="K35" s="122">
        <v>16422</v>
      </c>
      <c r="L35" s="122">
        <v>16266.999999999996</v>
      </c>
      <c r="M35" s="122">
        <v>21906.000000000004</v>
      </c>
      <c r="N35" s="127">
        <v>24263.999999999996</v>
      </c>
    </row>
    <row r="36" spans="1:14" x14ac:dyDescent="0.2">
      <c r="A36" s="166"/>
      <c r="B36" s="59" t="s">
        <v>18</v>
      </c>
      <c r="C36" s="126">
        <v>8533.0000000000036</v>
      </c>
      <c r="D36" s="30">
        <v>0</v>
      </c>
      <c r="E36" s="30">
        <v>0</v>
      </c>
      <c r="F36" s="122">
        <v>8499.0000000000109</v>
      </c>
      <c r="G36" s="122">
        <v>8547.9999999999982</v>
      </c>
      <c r="H36" s="122">
        <v>2799</v>
      </c>
      <c r="I36" s="122">
        <v>8547.9999999999982</v>
      </c>
      <c r="J36" s="122">
        <v>6830.0000000000009</v>
      </c>
      <c r="K36" s="122">
        <v>8474.0000000000036</v>
      </c>
      <c r="L36" s="122">
        <v>8547.0000000000018</v>
      </c>
      <c r="M36" s="122">
        <v>9637.9999999999982</v>
      </c>
      <c r="N36" s="127">
        <v>13139.999999999996</v>
      </c>
    </row>
    <row r="37" spans="1:14" x14ac:dyDescent="0.2">
      <c r="A37" s="166"/>
      <c r="B37" s="59" t="s">
        <v>20</v>
      </c>
      <c r="C37" s="126">
        <v>67436</v>
      </c>
      <c r="D37" s="30">
        <v>0</v>
      </c>
      <c r="E37" s="30">
        <v>0</v>
      </c>
      <c r="F37" s="122">
        <v>67791.999999999956</v>
      </c>
      <c r="G37" s="122">
        <v>67197</v>
      </c>
      <c r="H37" s="122">
        <v>27435</v>
      </c>
      <c r="I37" s="122">
        <v>65675.999999999956</v>
      </c>
      <c r="J37" s="122">
        <v>53837.999999999993</v>
      </c>
      <c r="K37" s="122">
        <v>67429.000000000015</v>
      </c>
      <c r="L37" s="122">
        <v>67238.000000000015</v>
      </c>
      <c r="M37" s="122">
        <v>89262.000000000015</v>
      </c>
      <c r="N37" s="127">
        <v>107118.99999999999</v>
      </c>
    </row>
    <row r="38" spans="1:14" x14ac:dyDescent="0.2">
      <c r="A38" s="166"/>
      <c r="B38" s="59" t="s">
        <v>11</v>
      </c>
      <c r="C38" s="126">
        <v>14966.999999999996</v>
      </c>
      <c r="D38" s="30">
        <v>0</v>
      </c>
      <c r="E38" s="30">
        <v>0</v>
      </c>
      <c r="F38" s="122">
        <v>14966.999999999996</v>
      </c>
      <c r="G38" s="122">
        <v>15159</v>
      </c>
      <c r="H38" s="122">
        <v>4670</v>
      </c>
      <c r="I38" s="122">
        <v>15103</v>
      </c>
      <c r="J38" s="122">
        <v>12090.000000000004</v>
      </c>
      <c r="K38" s="122">
        <v>15197.000000000011</v>
      </c>
      <c r="L38" s="122">
        <v>15128.999999999995</v>
      </c>
      <c r="M38" s="122">
        <v>18983.999999999996</v>
      </c>
      <c r="N38" s="127">
        <v>20250</v>
      </c>
    </row>
    <row r="39" spans="1:14" x14ac:dyDescent="0.2">
      <c r="A39" s="166"/>
      <c r="B39" s="59" t="s">
        <v>13</v>
      </c>
      <c r="C39" s="126">
        <v>31085.000000000022</v>
      </c>
      <c r="D39" s="30">
        <v>0</v>
      </c>
      <c r="E39" s="30">
        <v>0</v>
      </c>
      <c r="F39" s="122">
        <v>31487.000000000022</v>
      </c>
      <c r="G39" s="122">
        <v>31647.999999999989</v>
      </c>
      <c r="H39" s="122">
        <v>15957.999999999993</v>
      </c>
      <c r="I39" s="122">
        <v>30558</v>
      </c>
      <c r="J39" s="122">
        <v>25989.999999999978</v>
      </c>
      <c r="K39" s="122">
        <v>31978</v>
      </c>
      <c r="L39" s="122">
        <v>31820.000000000004</v>
      </c>
      <c r="M39" s="122">
        <v>44192</v>
      </c>
      <c r="N39" s="127">
        <v>51374</v>
      </c>
    </row>
    <row r="40" spans="1:14" x14ac:dyDescent="0.2">
      <c r="A40" s="166"/>
      <c r="B40" s="59" t="s">
        <v>49</v>
      </c>
      <c r="C40" s="126">
        <v>11354.000000000005</v>
      </c>
      <c r="D40" s="30">
        <v>0</v>
      </c>
      <c r="E40" s="30">
        <v>0</v>
      </c>
      <c r="F40" s="122">
        <v>11313.000000000004</v>
      </c>
      <c r="G40" s="122">
        <v>11354.000000000005</v>
      </c>
      <c r="H40" s="122">
        <v>3062</v>
      </c>
      <c r="I40" s="122">
        <v>11354.000000000005</v>
      </c>
      <c r="J40" s="122">
        <v>9197.0000000000036</v>
      </c>
      <c r="K40" s="122">
        <v>11707.000000000005</v>
      </c>
      <c r="L40" s="122">
        <v>11354.000000000005</v>
      </c>
      <c r="M40" s="122">
        <v>12578.999999999993</v>
      </c>
      <c r="N40" s="127">
        <v>16575</v>
      </c>
    </row>
    <row r="41" spans="1:14" x14ac:dyDescent="0.2">
      <c r="A41" s="166"/>
      <c r="B41" s="59" t="s">
        <v>6</v>
      </c>
      <c r="C41" s="126">
        <v>12947</v>
      </c>
      <c r="D41" s="30">
        <v>0</v>
      </c>
      <c r="E41" s="30">
        <v>0</v>
      </c>
      <c r="F41" s="122">
        <v>12946.000000000004</v>
      </c>
      <c r="G41" s="122">
        <v>12914.000000000004</v>
      </c>
      <c r="H41" s="122">
        <v>3194</v>
      </c>
      <c r="I41" s="122">
        <v>12362.999999999996</v>
      </c>
      <c r="J41" s="122">
        <v>10946.000000000005</v>
      </c>
      <c r="K41" s="122">
        <v>12940.999999999996</v>
      </c>
      <c r="L41" s="122">
        <v>12938.000000000002</v>
      </c>
      <c r="M41" s="122">
        <v>14979.999999999998</v>
      </c>
      <c r="N41" s="127">
        <v>17101</v>
      </c>
    </row>
    <row r="42" spans="1:14" x14ac:dyDescent="0.2">
      <c r="A42" s="166"/>
      <c r="B42" s="59" t="s">
        <v>9</v>
      </c>
      <c r="C42" s="126">
        <v>17864.999999999989</v>
      </c>
      <c r="D42" s="30">
        <v>0</v>
      </c>
      <c r="E42" s="30">
        <v>0</v>
      </c>
      <c r="F42" s="122">
        <v>17472</v>
      </c>
      <c r="G42" s="122">
        <v>17442.000000000007</v>
      </c>
      <c r="H42" s="122">
        <v>6180.0000000000009</v>
      </c>
      <c r="I42" s="122">
        <v>17434.000000000004</v>
      </c>
      <c r="J42" s="122">
        <v>14616.999999999998</v>
      </c>
      <c r="K42" s="122">
        <v>17565.999999999993</v>
      </c>
      <c r="L42" s="122">
        <v>17088.000000000007</v>
      </c>
      <c r="M42" s="122">
        <v>23257.000000000007</v>
      </c>
      <c r="N42" s="127">
        <v>27887.000000000015</v>
      </c>
    </row>
    <row r="43" spans="1:14" x14ac:dyDescent="0.2">
      <c r="A43" s="166"/>
      <c r="B43" s="59" t="s">
        <v>7</v>
      </c>
      <c r="C43" s="126">
        <v>13693</v>
      </c>
      <c r="D43" s="30">
        <v>0</v>
      </c>
      <c r="E43" s="30">
        <v>0</v>
      </c>
      <c r="F43" s="122">
        <v>13690.000000000002</v>
      </c>
      <c r="G43" s="122">
        <v>13682.999999999998</v>
      </c>
      <c r="H43" s="122">
        <v>3181.9999999999995</v>
      </c>
      <c r="I43" s="122">
        <v>13622.000000000002</v>
      </c>
      <c r="J43" s="122">
        <v>11163.999999999998</v>
      </c>
      <c r="K43" s="122">
        <v>13672.999999999993</v>
      </c>
      <c r="L43" s="122">
        <v>13696.000000000004</v>
      </c>
      <c r="M43" s="122">
        <v>15036</v>
      </c>
      <c r="N43" s="127">
        <v>19187.000000000011</v>
      </c>
    </row>
    <row r="44" spans="1:14" ht="13.5" thickBot="1" x14ac:dyDescent="0.25">
      <c r="A44" s="167"/>
      <c r="B44" s="60" t="s">
        <v>4</v>
      </c>
      <c r="C44" s="130">
        <v>528697.00000000058</v>
      </c>
      <c r="D44" s="76">
        <v>0</v>
      </c>
      <c r="E44" s="76">
        <v>0</v>
      </c>
      <c r="F44" s="131">
        <v>526741.00000000058</v>
      </c>
      <c r="G44" s="131">
        <v>527722.0000000007</v>
      </c>
      <c r="H44" s="131">
        <v>183179.99999999907</v>
      </c>
      <c r="I44" s="131">
        <v>509472.00000000017</v>
      </c>
      <c r="J44" s="131">
        <v>433045.99999999948</v>
      </c>
      <c r="K44" s="131">
        <v>528883.00000000081</v>
      </c>
      <c r="L44" s="131">
        <v>527302.00000000035</v>
      </c>
      <c r="M44" s="131">
        <v>669147.99999999988</v>
      </c>
      <c r="N44" s="132">
        <v>767565.99999999744</v>
      </c>
    </row>
    <row r="45" spans="1:14" x14ac:dyDescent="0.2">
      <c r="A45" s="166" t="s">
        <v>86</v>
      </c>
      <c r="B45" s="58" t="s">
        <v>47</v>
      </c>
      <c r="C45" s="123">
        <v>6703.0000000000027</v>
      </c>
      <c r="D45" s="124">
        <v>5886.0000000000009</v>
      </c>
      <c r="E45" s="124">
        <v>831.99999999999977</v>
      </c>
      <c r="F45" s="124">
        <v>1541.0000000000002</v>
      </c>
      <c r="G45" s="124">
        <v>6574.0000000000036</v>
      </c>
      <c r="H45" s="124">
        <v>397.99999999999989</v>
      </c>
      <c r="I45" s="124">
        <v>517</v>
      </c>
      <c r="J45" s="124">
        <v>317.99999999999983</v>
      </c>
      <c r="K45" s="124">
        <v>12410.000000000011</v>
      </c>
      <c r="L45" s="124">
        <v>1180.9999999999993</v>
      </c>
      <c r="M45" s="124">
        <v>467</v>
      </c>
      <c r="N45" s="125">
        <v>582.00000000000011</v>
      </c>
    </row>
    <row r="46" spans="1:14" x14ac:dyDescent="0.2">
      <c r="A46" s="166"/>
      <c r="B46" s="59" t="s">
        <v>10</v>
      </c>
      <c r="C46" s="126">
        <v>4508</v>
      </c>
      <c r="D46" s="122">
        <v>3373.0000000000009</v>
      </c>
      <c r="E46" s="122">
        <v>854.00000000000034</v>
      </c>
      <c r="F46" s="122">
        <v>678.00000000000011</v>
      </c>
      <c r="G46" s="122">
        <v>4513.0000000000018</v>
      </c>
      <c r="H46" s="122">
        <v>608.99999999999977</v>
      </c>
      <c r="I46" s="122">
        <v>507.00000000000006</v>
      </c>
      <c r="J46" s="122">
        <v>475.9999999999996</v>
      </c>
      <c r="K46" s="122">
        <v>8417.9999999999945</v>
      </c>
      <c r="L46" s="122">
        <v>773</v>
      </c>
      <c r="M46" s="122">
        <v>1360.9999999999993</v>
      </c>
      <c r="N46" s="127">
        <v>1499.9999999999995</v>
      </c>
    </row>
    <row r="47" spans="1:14" x14ac:dyDescent="0.2">
      <c r="A47" s="166"/>
      <c r="B47" s="59" t="s">
        <v>15</v>
      </c>
      <c r="C47" s="126">
        <v>4721.0000000000036</v>
      </c>
      <c r="D47" s="122">
        <v>3780.9999999999995</v>
      </c>
      <c r="E47" s="122">
        <v>766.00000000000023</v>
      </c>
      <c r="F47" s="122">
        <v>889.00000000000045</v>
      </c>
      <c r="G47" s="122">
        <v>3355</v>
      </c>
      <c r="H47" s="122">
        <v>230.00000000000006</v>
      </c>
      <c r="I47" s="122">
        <v>269.00000000000023</v>
      </c>
      <c r="J47" s="122">
        <v>258.00000000000017</v>
      </c>
      <c r="K47" s="122">
        <v>7689.9999999999955</v>
      </c>
      <c r="L47" s="122">
        <v>1034.9999999999998</v>
      </c>
      <c r="M47" s="122">
        <v>566.00000000000023</v>
      </c>
      <c r="N47" s="127">
        <v>618.00000000000023</v>
      </c>
    </row>
    <row r="48" spans="1:14" x14ac:dyDescent="0.2">
      <c r="A48" s="166"/>
      <c r="B48" s="59" t="s">
        <v>16</v>
      </c>
      <c r="C48" s="126">
        <v>7559.9999999999973</v>
      </c>
      <c r="D48" s="122">
        <v>6368.9999999999991</v>
      </c>
      <c r="E48" s="122">
        <v>1299.0000000000002</v>
      </c>
      <c r="F48" s="122">
        <v>2007.9999999999995</v>
      </c>
      <c r="G48" s="122">
        <v>5303.9999999999982</v>
      </c>
      <c r="H48" s="122">
        <v>514.99999999999977</v>
      </c>
      <c r="I48" s="122">
        <v>536.99999999999977</v>
      </c>
      <c r="J48" s="122">
        <v>322.00000000000011</v>
      </c>
      <c r="K48" s="122">
        <v>12324.999999999996</v>
      </c>
      <c r="L48" s="122">
        <v>1696</v>
      </c>
      <c r="M48" s="122">
        <v>2573.9999999999982</v>
      </c>
      <c r="N48" s="127">
        <v>2935.0000000000009</v>
      </c>
    </row>
    <row r="49" spans="1:14" x14ac:dyDescent="0.2">
      <c r="A49" s="166"/>
      <c r="B49" s="59" t="s">
        <v>164</v>
      </c>
      <c r="C49" s="126">
        <v>18324.999999999996</v>
      </c>
      <c r="D49" s="122">
        <v>14017.000000000015</v>
      </c>
      <c r="E49" s="122">
        <v>3743</v>
      </c>
      <c r="F49" s="122">
        <v>4503.9999999999991</v>
      </c>
      <c r="G49" s="122">
        <v>17795.999999999993</v>
      </c>
      <c r="H49" s="122">
        <v>1015</v>
      </c>
      <c r="I49" s="122">
        <v>1282.0000000000002</v>
      </c>
      <c r="J49" s="122">
        <v>654.00000000000034</v>
      </c>
      <c r="K49" s="122">
        <v>32472.999999999989</v>
      </c>
      <c r="L49" s="122">
        <v>4389.0000000000027</v>
      </c>
      <c r="M49" s="122">
        <v>452.00000000000028</v>
      </c>
      <c r="N49" s="127">
        <v>1791.0000000000005</v>
      </c>
    </row>
    <row r="50" spans="1:14" x14ac:dyDescent="0.2">
      <c r="A50" s="166"/>
      <c r="B50" s="59" t="s">
        <v>158</v>
      </c>
      <c r="C50" s="126">
        <v>3690.0000000000005</v>
      </c>
      <c r="D50" s="122">
        <v>3113.0000000000014</v>
      </c>
      <c r="E50" s="122">
        <v>564.00000000000011</v>
      </c>
      <c r="F50" s="122">
        <v>1261.0000000000002</v>
      </c>
      <c r="G50" s="122">
        <v>2229.0000000000027</v>
      </c>
      <c r="H50" s="122">
        <v>143</v>
      </c>
      <c r="I50" s="122">
        <v>285.00000000000006</v>
      </c>
      <c r="J50" s="122">
        <v>164.00000000000009</v>
      </c>
      <c r="K50" s="122">
        <v>5442.9999999999973</v>
      </c>
      <c r="L50" s="122">
        <v>1023.0000000000002</v>
      </c>
      <c r="M50" s="122">
        <v>558.00000000000023</v>
      </c>
      <c r="N50" s="127">
        <v>427</v>
      </c>
    </row>
    <row r="51" spans="1:14" x14ac:dyDescent="0.2">
      <c r="A51" s="166"/>
      <c r="B51" s="59" t="s">
        <v>8</v>
      </c>
      <c r="C51" s="126">
        <v>5683</v>
      </c>
      <c r="D51" s="122">
        <v>5219.0000000000009</v>
      </c>
      <c r="E51" s="122">
        <v>777.00000000000023</v>
      </c>
      <c r="F51" s="122">
        <v>1946.0000000000002</v>
      </c>
      <c r="G51" s="122">
        <v>4106.9999999999945</v>
      </c>
      <c r="H51" s="122">
        <v>279.99999999999977</v>
      </c>
      <c r="I51" s="122">
        <v>530.00000000000023</v>
      </c>
      <c r="J51" s="122">
        <v>153</v>
      </c>
      <c r="K51" s="122">
        <v>11598.999999999998</v>
      </c>
      <c r="L51" s="122">
        <v>1426.0000000000005</v>
      </c>
      <c r="M51" s="122">
        <v>504.0000000000004</v>
      </c>
      <c r="N51" s="127">
        <v>378</v>
      </c>
    </row>
    <row r="52" spans="1:14" x14ac:dyDescent="0.2">
      <c r="A52" s="166"/>
      <c r="B52" s="59" t="s">
        <v>5</v>
      </c>
      <c r="C52" s="126">
        <v>7156.0000000000027</v>
      </c>
      <c r="D52" s="122">
        <v>6625.9999999999982</v>
      </c>
      <c r="E52" s="122">
        <v>1214.9999999999998</v>
      </c>
      <c r="F52" s="122">
        <v>4311.0000000000009</v>
      </c>
      <c r="G52" s="122">
        <v>4381.9999999999955</v>
      </c>
      <c r="H52" s="122">
        <v>482</v>
      </c>
      <c r="I52" s="122">
        <v>595</v>
      </c>
      <c r="J52" s="122">
        <v>449.00000000000011</v>
      </c>
      <c r="K52" s="122">
        <v>9845.0000000000036</v>
      </c>
      <c r="L52" s="122">
        <v>2651.9999999999982</v>
      </c>
      <c r="M52" s="122">
        <v>937</v>
      </c>
      <c r="N52" s="127">
        <v>147.00000000000009</v>
      </c>
    </row>
    <row r="53" spans="1:14" x14ac:dyDescent="0.2">
      <c r="A53" s="166"/>
      <c r="B53" s="59" t="s">
        <v>12</v>
      </c>
      <c r="C53" s="126">
        <v>4158.0000000000018</v>
      </c>
      <c r="D53" s="122">
        <v>3418.0000000000009</v>
      </c>
      <c r="E53" s="122">
        <v>731.00000000000057</v>
      </c>
      <c r="F53" s="122">
        <v>776</v>
      </c>
      <c r="G53" s="122">
        <v>4064.0000000000009</v>
      </c>
      <c r="H53" s="122">
        <v>196.00000000000017</v>
      </c>
      <c r="I53" s="122">
        <v>356.9999999999996</v>
      </c>
      <c r="J53" s="122">
        <v>313.00000000000017</v>
      </c>
      <c r="K53" s="122">
        <v>9594.9999999999927</v>
      </c>
      <c r="L53" s="122">
        <v>915</v>
      </c>
      <c r="M53" s="122">
        <v>808.00000000000011</v>
      </c>
      <c r="N53" s="127">
        <v>784.99999999999977</v>
      </c>
    </row>
    <row r="54" spans="1:14" x14ac:dyDescent="0.2">
      <c r="A54" s="166"/>
      <c r="B54" s="59" t="s">
        <v>17</v>
      </c>
      <c r="C54" s="126">
        <v>5793.0000000000036</v>
      </c>
      <c r="D54" s="122">
        <v>5042.9999999999991</v>
      </c>
      <c r="E54" s="122">
        <v>948.99999999999977</v>
      </c>
      <c r="F54" s="122">
        <v>1533</v>
      </c>
      <c r="G54" s="122">
        <v>4838.0000000000009</v>
      </c>
      <c r="H54" s="122">
        <v>292.00000000000011</v>
      </c>
      <c r="I54" s="122">
        <v>366.99999999999983</v>
      </c>
      <c r="J54" s="122">
        <v>310</v>
      </c>
      <c r="K54" s="122">
        <v>7994.9999999999964</v>
      </c>
      <c r="L54" s="122">
        <v>1207.0000000000002</v>
      </c>
      <c r="M54" s="122">
        <v>395.00000000000017</v>
      </c>
      <c r="N54" s="127">
        <v>653</v>
      </c>
    </row>
    <row r="55" spans="1:14" x14ac:dyDescent="0.2">
      <c r="A55" s="166"/>
      <c r="B55" s="59" t="s">
        <v>14</v>
      </c>
      <c r="C55" s="126">
        <v>5440.9999999999991</v>
      </c>
      <c r="D55" s="122">
        <v>4512</v>
      </c>
      <c r="E55" s="122">
        <v>774.00000000000011</v>
      </c>
      <c r="F55" s="122">
        <v>595.99999999999977</v>
      </c>
      <c r="G55" s="122">
        <v>4429.9999999999973</v>
      </c>
      <c r="H55" s="122">
        <v>296.00000000000006</v>
      </c>
      <c r="I55" s="122">
        <v>302.00000000000011</v>
      </c>
      <c r="J55" s="122">
        <v>161</v>
      </c>
      <c r="K55" s="122">
        <v>6280.0000000000018</v>
      </c>
      <c r="L55" s="122">
        <v>759.00000000000034</v>
      </c>
      <c r="M55" s="122">
        <v>341.99999999999989</v>
      </c>
      <c r="N55" s="127">
        <v>913.99999999999966</v>
      </c>
    </row>
    <row r="56" spans="1:14" x14ac:dyDescent="0.2">
      <c r="A56" s="166"/>
      <c r="B56" s="59" t="s">
        <v>53</v>
      </c>
      <c r="C56" s="126">
        <v>3685</v>
      </c>
      <c r="D56" s="122">
        <v>2964</v>
      </c>
      <c r="E56" s="122">
        <v>538</v>
      </c>
      <c r="F56" s="122">
        <v>1709.0000000000005</v>
      </c>
      <c r="G56" s="122">
        <v>2705.9999999999986</v>
      </c>
      <c r="H56" s="122">
        <v>173.00000000000009</v>
      </c>
      <c r="I56" s="122">
        <v>163.00000000000006</v>
      </c>
      <c r="J56" s="122">
        <v>163.99999999999991</v>
      </c>
      <c r="K56" s="122">
        <v>6211.9999999999982</v>
      </c>
      <c r="L56" s="122">
        <v>1657.0000000000011</v>
      </c>
      <c r="M56" s="122">
        <v>384.99999999999983</v>
      </c>
      <c r="N56" s="127">
        <v>325.00000000000011</v>
      </c>
    </row>
    <row r="57" spans="1:14" x14ac:dyDescent="0.2">
      <c r="A57" s="166"/>
      <c r="B57" s="59" t="s">
        <v>18</v>
      </c>
      <c r="C57" s="126">
        <v>1831.9999999999998</v>
      </c>
      <c r="D57" s="122">
        <v>1585.0000000000005</v>
      </c>
      <c r="E57" s="122">
        <v>218.00000000000023</v>
      </c>
      <c r="F57" s="122">
        <v>126.99999999999993</v>
      </c>
      <c r="G57" s="122">
        <v>1296.9999999999993</v>
      </c>
      <c r="H57" s="122">
        <v>112</v>
      </c>
      <c r="I57" s="122">
        <v>87</v>
      </c>
      <c r="J57" s="122">
        <v>88.000000000000085</v>
      </c>
      <c r="K57" s="122">
        <v>2518.9999999999991</v>
      </c>
      <c r="L57" s="122">
        <v>161</v>
      </c>
      <c r="M57" s="122">
        <v>228.00000000000003</v>
      </c>
      <c r="N57" s="127">
        <v>243.00000000000023</v>
      </c>
    </row>
    <row r="58" spans="1:14" x14ac:dyDescent="0.2">
      <c r="A58" s="166"/>
      <c r="B58" s="59" t="s">
        <v>20</v>
      </c>
      <c r="C58" s="126">
        <v>13917.000000000007</v>
      </c>
      <c r="D58" s="122">
        <v>11181.000000000009</v>
      </c>
      <c r="E58" s="122">
        <v>2109.9999999999986</v>
      </c>
      <c r="F58" s="122">
        <v>3325.0000000000018</v>
      </c>
      <c r="G58" s="122">
        <v>12503.000000000016</v>
      </c>
      <c r="H58" s="122">
        <v>801.00000000000057</v>
      </c>
      <c r="I58" s="122">
        <v>1173.0000000000002</v>
      </c>
      <c r="J58" s="122">
        <v>823.99999999999932</v>
      </c>
      <c r="K58" s="122">
        <v>25293.000000000022</v>
      </c>
      <c r="L58" s="122">
        <v>3626.9999999999995</v>
      </c>
      <c r="M58" s="122">
        <v>1010.0000000000002</v>
      </c>
      <c r="N58" s="127">
        <v>1686.0000000000009</v>
      </c>
    </row>
    <row r="59" spans="1:14" x14ac:dyDescent="0.2">
      <c r="A59" s="166"/>
      <c r="B59" s="59" t="s">
        <v>11</v>
      </c>
      <c r="C59" s="126">
        <v>4124.9999999999991</v>
      </c>
      <c r="D59" s="122">
        <v>3524.9999999999986</v>
      </c>
      <c r="E59" s="122">
        <v>534.00000000000045</v>
      </c>
      <c r="F59" s="122">
        <v>1038.0000000000005</v>
      </c>
      <c r="G59" s="122">
        <v>4139</v>
      </c>
      <c r="H59" s="122">
        <v>270</v>
      </c>
      <c r="I59" s="122">
        <v>431.00000000000023</v>
      </c>
      <c r="J59" s="122">
        <v>117</v>
      </c>
      <c r="K59" s="122">
        <v>7956.9999999999955</v>
      </c>
      <c r="L59" s="122">
        <v>736.99999999999966</v>
      </c>
      <c r="M59" s="122">
        <v>521.00000000000011</v>
      </c>
      <c r="N59" s="127">
        <v>705.00000000000011</v>
      </c>
    </row>
    <row r="60" spans="1:14" x14ac:dyDescent="0.2">
      <c r="A60" s="166"/>
      <c r="B60" s="59" t="s">
        <v>13</v>
      </c>
      <c r="C60" s="126">
        <v>6279.9999999999964</v>
      </c>
      <c r="D60" s="122">
        <v>5467.9999999999955</v>
      </c>
      <c r="E60" s="122">
        <v>1351.0000000000009</v>
      </c>
      <c r="F60" s="122">
        <v>1321.9999999999991</v>
      </c>
      <c r="G60" s="122">
        <v>6069.9999999999982</v>
      </c>
      <c r="H60" s="122">
        <v>409.00000000000017</v>
      </c>
      <c r="I60" s="122">
        <v>424</v>
      </c>
      <c r="J60" s="122">
        <v>553.99999999999977</v>
      </c>
      <c r="K60" s="122">
        <v>9728.0000000000018</v>
      </c>
      <c r="L60" s="122">
        <v>1079</v>
      </c>
      <c r="M60" s="122">
        <v>1436</v>
      </c>
      <c r="N60" s="127">
        <v>1775</v>
      </c>
    </row>
    <row r="61" spans="1:14" x14ac:dyDescent="0.2">
      <c r="A61" s="166"/>
      <c r="B61" s="59" t="s">
        <v>49</v>
      </c>
      <c r="C61" s="126">
        <v>1485.9999999999998</v>
      </c>
      <c r="D61" s="122">
        <v>1273.9999999999986</v>
      </c>
      <c r="E61" s="122">
        <v>266.99999999999989</v>
      </c>
      <c r="F61" s="122">
        <v>147.00000000000006</v>
      </c>
      <c r="G61" s="122">
        <v>1227</v>
      </c>
      <c r="H61" s="122">
        <v>76</v>
      </c>
      <c r="I61" s="122">
        <v>85</v>
      </c>
      <c r="J61" s="122">
        <v>108.00000000000004</v>
      </c>
      <c r="K61" s="122">
        <v>2693.9999999999977</v>
      </c>
      <c r="L61" s="122">
        <v>396</v>
      </c>
      <c r="M61" s="122">
        <v>124</v>
      </c>
      <c r="N61" s="127">
        <v>314.00000000000011</v>
      </c>
    </row>
    <row r="62" spans="1:14" x14ac:dyDescent="0.2">
      <c r="A62" s="166"/>
      <c r="B62" s="59" t="s">
        <v>6</v>
      </c>
      <c r="C62" s="126">
        <v>1954.0000000000007</v>
      </c>
      <c r="D62" s="122">
        <v>1918.0000000000009</v>
      </c>
      <c r="E62" s="122">
        <v>335.00000000000011</v>
      </c>
      <c r="F62" s="122">
        <v>278.00000000000006</v>
      </c>
      <c r="G62" s="122">
        <v>1476.0000000000023</v>
      </c>
      <c r="H62" s="122">
        <v>118.00000000000004</v>
      </c>
      <c r="I62" s="122">
        <v>392.99999999999972</v>
      </c>
      <c r="J62" s="122">
        <v>92</v>
      </c>
      <c r="K62" s="122">
        <v>3683.9999999999986</v>
      </c>
      <c r="L62" s="122">
        <v>358</v>
      </c>
      <c r="M62" s="122">
        <v>125.00000000000001</v>
      </c>
      <c r="N62" s="127">
        <v>98</v>
      </c>
    </row>
    <row r="63" spans="1:14" x14ac:dyDescent="0.2">
      <c r="A63" s="166"/>
      <c r="B63" s="59" t="s">
        <v>9</v>
      </c>
      <c r="C63" s="126">
        <v>4414.0000000000036</v>
      </c>
      <c r="D63" s="122">
        <v>3505.9999999999986</v>
      </c>
      <c r="E63" s="122">
        <v>781.00000000000023</v>
      </c>
      <c r="F63" s="122">
        <v>1047</v>
      </c>
      <c r="G63" s="122">
        <v>3470.9999999999991</v>
      </c>
      <c r="H63" s="122">
        <v>236.00000000000011</v>
      </c>
      <c r="I63" s="122">
        <v>282.00000000000006</v>
      </c>
      <c r="J63" s="122">
        <v>280</v>
      </c>
      <c r="K63" s="122">
        <v>6373.9999999999991</v>
      </c>
      <c r="L63" s="122">
        <v>1455.0000000000002</v>
      </c>
      <c r="M63" s="122">
        <v>297</v>
      </c>
      <c r="N63" s="127">
        <v>623.99999999999955</v>
      </c>
    </row>
    <row r="64" spans="1:14" x14ac:dyDescent="0.2">
      <c r="A64" s="166"/>
      <c r="B64" s="59" t="s">
        <v>7</v>
      </c>
      <c r="C64" s="126">
        <v>4788.0000000000018</v>
      </c>
      <c r="D64" s="122">
        <v>4015.0000000000005</v>
      </c>
      <c r="E64" s="122">
        <v>780.99999999999932</v>
      </c>
      <c r="F64" s="122">
        <v>558.00000000000023</v>
      </c>
      <c r="G64" s="122">
        <v>5156.0000000000009</v>
      </c>
      <c r="H64" s="122">
        <v>270</v>
      </c>
      <c r="I64" s="122">
        <v>352.99999999999977</v>
      </c>
      <c r="J64" s="122">
        <v>398.00000000000011</v>
      </c>
      <c r="K64" s="122">
        <v>9170.0000000000036</v>
      </c>
      <c r="L64" s="122">
        <v>814.99999999999977</v>
      </c>
      <c r="M64" s="122">
        <v>142.00000000000009</v>
      </c>
      <c r="N64" s="127">
        <v>192</v>
      </c>
    </row>
    <row r="65" spans="1:14" ht="13.5" thickBot="1" x14ac:dyDescent="0.25">
      <c r="A65" s="167"/>
      <c r="B65" s="60" t="s">
        <v>4</v>
      </c>
      <c r="C65" s="130">
        <v>116218.99999999977</v>
      </c>
      <c r="D65" s="131">
        <v>96793.000000000073</v>
      </c>
      <c r="E65" s="131">
        <v>19419.000000000011</v>
      </c>
      <c r="F65" s="131">
        <v>29594.000000000022</v>
      </c>
      <c r="G65" s="131">
        <v>99637.000000000189</v>
      </c>
      <c r="H65" s="131">
        <v>6921.0000000000173</v>
      </c>
      <c r="I65" s="131">
        <v>8939.0000000000036</v>
      </c>
      <c r="J65" s="131">
        <v>6202.9999999999836</v>
      </c>
      <c r="K65" s="131">
        <v>197703.99999999939</v>
      </c>
      <c r="L65" s="131">
        <v>27341.000000000015</v>
      </c>
      <c r="M65" s="131">
        <v>13232.000000000004</v>
      </c>
      <c r="N65" s="132">
        <v>16691.999999999978</v>
      </c>
    </row>
    <row r="66" spans="1:14" ht="12.75" customHeight="1" x14ac:dyDescent="0.2">
      <c r="A66" s="166" t="s">
        <v>87</v>
      </c>
      <c r="B66" s="58" t="s">
        <v>47</v>
      </c>
      <c r="C66" s="134">
        <v>27031</v>
      </c>
      <c r="D66" s="31">
        <v>0</v>
      </c>
      <c r="E66" s="31">
        <v>0</v>
      </c>
      <c r="F66" s="135">
        <v>25688.000000000015</v>
      </c>
      <c r="G66" s="135">
        <v>27129</v>
      </c>
      <c r="H66" s="135">
        <v>7570.9999999999982</v>
      </c>
      <c r="I66" s="135">
        <v>26886.000000000011</v>
      </c>
      <c r="J66" s="135">
        <v>22361.999999999989</v>
      </c>
      <c r="K66" s="135">
        <v>26993.999999999985</v>
      </c>
      <c r="L66" s="135">
        <v>26772.000000000015</v>
      </c>
      <c r="M66" s="135">
        <v>32727.000000000007</v>
      </c>
      <c r="N66" s="136">
        <v>37044.999999999971</v>
      </c>
    </row>
    <row r="67" spans="1:14" x14ac:dyDescent="0.2">
      <c r="A67" s="166"/>
      <c r="B67" s="59" t="s">
        <v>10</v>
      </c>
      <c r="C67" s="137">
        <v>19401.999999999996</v>
      </c>
      <c r="D67" s="30">
        <v>0</v>
      </c>
      <c r="E67" s="30">
        <v>0</v>
      </c>
      <c r="F67" s="133">
        <v>18229</v>
      </c>
      <c r="G67" s="133">
        <v>19005.000000000007</v>
      </c>
      <c r="H67" s="133">
        <v>9002.0000000000073</v>
      </c>
      <c r="I67" s="133">
        <v>18294.000000000007</v>
      </c>
      <c r="J67" s="133">
        <v>15826.000000000007</v>
      </c>
      <c r="K67" s="133">
        <v>19024.999999999993</v>
      </c>
      <c r="L67" s="133">
        <v>19067.000000000004</v>
      </c>
      <c r="M67" s="133">
        <v>22362.000000000018</v>
      </c>
      <c r="N67" s="138">
        <v>25428.999999999996</v>
      </c>
    </row>
    <row r="68" spans="1:14" x14ac:dyDescent="0.2">
      <c r="A68" s="166"/>
      <c r="B68" s="59" t="s">
        <v>15</v>
      </c>
      <c r="C68" s="137">
        <v>16567.000000000011</v>
      </c>
      <c r="D68" s="30">
        <v>0</v>
      </c>
      <c r="E68" s="30">
        <v>0</v>
      </c>
      <c r="F68" s="133">
        <v>16018.000000000013</v>
      </c>
      <c r="G68" s="133">
        <v>16596</v>
      </c>
      <c r="H68" s="133">
        <v>5452.0000000000027</v>
      </c>
      <c r="I68" s="133">
        <v>16210.000000000007</v>
      </c>
      <c r="J68" s="133">
        <v>13307.999999999998</v>
      </c>
      <c r="K68" s="133">
        <v>16594</v>
      </c>
      <c r="L68" s="133">
        <v>16516.999999999993</v>
      </c>
      <c r="M68" s="133">
        <v>19275.999999999996</v>
      </c>
      <c r="N68" s="138">
        <v>21564.999999999985</v>
      </c>
    </row>
    <row r="69" spans="1:14" x14ac:dyDescent="0.2">
      <c r="A69" s="166"/>
      <c r="B69" s="59" t="s">
        <v>16</v>
      </c>
      <c r="C69" s="137">
        <v>37335.000000000015</v>
      </c>
      <c r="D69" s="30">
        <v>0</v>
      </c>
      <c r="E69" s="30">
        <v>0</v>
      </c>
      <c r="F69" s="133">
        <v>36565</v>
      </c>
      <c r="G69" s="133">
        <v>37327.999999999978</v>
      </c>
      <c r="H69" s="133">
        <v>11388.999999999996</v>
      </c>
      <c r="I69" s="133">
        <v>35719.999999999993</v>
      </c>
      <c r="J69" s="133">
        <v>29027.000000000018</v>
      </c>
      <c r="K69" s="133">
        <v>37385.999999999993</v>
      </c>
      <c r="L69" s="133">
        <v>37138.000000000015</v>
      </c>
      <c r="M69" s="133">
        <v>47843.999999999956</v>
      </c>
      <c r="N69" s="138">
        <v>53327.000000000087</v>
      </c>
    </row>
    <row r="70" spans="1:14" x14ac:dyDescent="0.2">
      <c r="A70" s="166"/>
      <c r="B70" s="59" t="s">
        <v>164</v>
      </c>
      <c r="C70" s="137">
        <v>102469.00000000009</v>
      </c>
      <c r="D70" s="30">
        <v>0</v>
      </c>
      <c r="E70" s="30">
        <v>0</v>
      </c>
      <c r="F70" s="133">
        <v>98517.000000000044</v>
      </c>
      <c r="G70" s="133">
        <v>101972</v>
      </c>
      <c r="H70" s="133">
        <v>32388.999999999967</v>
      </c>
      <c r="I70" s="133">
        <v>97938.000000000073</v>
      </c>
      <c r="J70" s="133">
        <v>85901.99999999984</v>
      </c>
      <c r="K70" s="133">
        <v>102389.99999999993</v>
      </c>
      <c r="L70" s="133">
        <v>102171.99999999996</v>
      </c>
      <c r="M70" s="133">
        <v>119445.99999999997</v>
      </c>
      <c r="N70" s="138">
        <v>128435.99999999999</v>
      </c>
    </row>
    <row r="71" spans="1:14" x14ac:dyDescent="0.2">
      <c r="A71" s="166"/>
      <c r="B71" s="59" t="s">
        <v>158</v>
      </c>
      <c r="C71" s="137">
        <v>21539.000000000004</v>
      </c>
      <c r="D71" s="30">
        <v>0</v>
      </c>
      <c r="E71" s="30">
        <v>0</v>
      </c>
      <c r="F71" s="133">
        <v>20910</v>
      </c>
      <c r="G71" s="133">
        <v>21512</v>
      </c>
      <c r="H71" s="133">
        <v>5591.0000000000009</v>
      </c>
      <c r="I71" s="133">
        <v>21219.999999999993</v>
      </c>
      <c r="J71" s="133">
        <v>17813.999999999993</v>
      </c>
      <c r="K71" s="133">
        <v>21519.000000000004</v>
      </c>
      <c r="L71" s="133">
        <v>21351.999999999993</v>
      </c>
      <c r="M71" s="133">
        <v>26249.999999999996</v>
      </c>
      <c r="N71" s="138">
        <v>27715.999999999996</v>
      </c>
    </row>
    <row r="72" spans="1:14" x14ac:dyDescent="0.2">
      <c r="A72" s="166"/>
      <c r="B72" s="59" t="s">
        <v>8</v>
      </c>
      <c r="C72" s="137">
        <v>22923.000000000007</v>
      </c>
      <c r="D72" s="30">
        <v>0</v>
      </c>
      <c r="E72" s="30">
        <v>0</v>
      </c>
      <c r="F72" s="133">
        <v>22054.000000000011</v>
      </c>
      <c r="G72" s="133">
        <v>22834.000000000015</v>
      </c>
      <c r="H72" s="133">
        <v>9951.0000000000018</v>
      </c>
      <c r="I72" s="133">
        <v>22679.000000000004</v>
      </c>
      <c r="J72" s="133">
        <v>19247.000000000004</v>
      </c>
      <c r="K72" s="133">
        <v>22864.000000000007</v>
      </c>
      <c r="L72" s="133">
        <v>22877.000000000007</v>
      </c>
      <c r="M72" s="133">
        <v>32280.999999999978</v>
      </c>
      <c r="N72" s="138">
        <v>40600.000000000015</v>
      </c>
    </row>
    <row r="73" spans="1:14" x14ac:dyDescent="0.2">
      <c r="A73" s="166"/>
      <c r="B73" s="59" t="s">
        <v>5</v>
      </c>
      <c r="C73" s="137">
        <v>27128.999999999989</v>
      </c>
      <c r="D73" s="30">
        <v>0</v>
      </c>
      <c r="E73" s="30">
        <v>0</v>
      </c>
      <c r="F73" s="133">
        <v>26538.000000000007</v>
      </c>
      <c r="G73" s="133">
        <v>27214.000000000011</v>
      </c>
      <c r="H73" s="133">
        <v>6997.9999999999982</v>
      </c>
      <c r="I73" s="133">
        <v>26656.000000000011</v>
      </c>
      <c r="J73" s="133">
        <v>22198</v>
      </c>
      <c r="K73" s="133">
        <v>27210.000000000004</v>
      </c>
      <c r="L73" s="133">
        <v>27178.000000000015</v>
      </c>
      <c r="M73" s="133">
        <v>33249</v>
      </c>
      <c r="N73" s="138">
        <v>36214.999999999993</v>
      </c>
    </row>
    <row r="74" spans="1:14" x14ac:dyDescent="0.2">
      <c r="A74" s="166"/>
      <c r="B74" s="59" t="s">
        <v>12</v>
      </c>
      <c r="C74" s="137">
        <v>29717.999999999996</v>
      </c>
      <c r="D74" s="30">
        <v>0</v>
      </c>
      <c r="E74" s="30">
        <v>0</v>
      </c>
      <c r="F74" s="133">
        <v>29474.999999999978</v>
      </c>
      <c r="G74" s="133">
        <v>29421.999999999996</v>
      </c>
      <c r="H74" s="133">
        <v>8104.9999999999991</v>
      </c>
      <c r="I74" s="133">
        <v>28597.000000000007</v>
      </c>
      <c r="J74" s="133">
        <v>24071.000000000007</v>
      </c>
      <c r="K74" s="133">
        <v>29509.999999999985</v>
      </c>
      <c r="L74" s="133">
        <v>29336.000000000004</v>
      </c>
      <c r="M74" s="133">
        <v>38635.000000000029</v>
      </c>
      <c r="N74" s="138">
        <v>40841.000000000022</v>
      </c>
    </row>
    <row r="75" spans="1:14" x14ac:dyDescent="0.2">
      <c r="A75" s="166"/>
      <c r="B75" s="59" t="s">
        <v>17</v>
      </c>
      <c r="C75" s="137">
        <v>16223.999999999998</v>
      </c>
      <c r="D75" s="30">
        <v>0</v>
      </c>
      <c r="E75" s="30">
        <v>0</v>
      </c>
      <c r="F75" s="133">
        <v>16386.999999999985</v>
      </c>
      <c r="G75" s="133">
        <v>16676.999999999996</v>
      </c>
      <c r="H75" s="133">
        <v>6464</v>
      </c>
      <c r="I75" s="133">
        <v>16384.000000000004</v>
      </c>
      <c r="J75" s="133">
        <v>13637</v>
      </c>
      <c r="K75" s="133">
        <v>16713.999999999996</v>
      </c>
      <c r="L75" s="133">
        <v>16429</v>
      </c>
      <c r="M75" s="133">
        <v>20274</v>
      </c>
      <c r="N75" s="138">
        <v>25667.000000000007</v>
      </c>
    </row>
    <row r="76" spans="1:14" x14ac:dyDescent="0.2">
      <c r="A76" s="166"/>
      <c r="B76" s="59" t="s">
        <v>14</v>
      </c>
      <c r="C76" s="137">
        <v>21240.000000000022</v>
      </c>
      <c r="D76" s="30">
        <v>0</v>
      </c>
      <c r="E76" s="30">
        <v>0</v>
      </c>
      <c r="F76" s="133">
        <v>20765</v>
      </c>
      <c r="G76" s="133">
        <v>21218.999999999982</v>
      </c>
      <c r="H76" s="133">
        <v>7939.0000000000018</v>
      </c>
      <c r="I76" s="133">
        <v>20931.999999999993</v>
      </c>
      <c r="J76" s="133">
        <v>16717.000000000018</v>
      </c>
      <c r="K76" s="133">
        <v>21366.000000000004</v>
      </c>
      <c r="L76" s="133">
        <v>21209.999999999978</v>
      </c>
      <c r="M76" s="133">
        <v>25425.000000000004</v>
      </c>
      <c r="N76" s="138">
        <v>29766</v>
      </c>
    </row>
    <row r="77" spans="1:14" x14ac:dyDescent="0.2">
      <c r="A77" s="166"/>
      <c r="B77" s="59" t="s">
        <v>53</v>
      </c>
      <c r="C77" s="137">
        <v>16758</v>
      </c>
      <c r="D77" s="30">
        <v>0</v>
      </c>
      <c r="E77" s="30">
        <v>0</v>
      </c>
      <c r="F77" s="133">
        <v>16618.000000000011</v>
      </c>
      <c r="G77" s="133">
        <v>16784</v>
      </c>
      <c r="H77" s="133">
        <v>6316.9999999999982</v>
      </c>
      <c r="I77" s="133">
        <v>16427.999999999996</v>
      </c>
      <c r="J77" s="133">
        <v>13531.999999999998</v>
      </c>
      <c r="K77" s="133">
        <v>16853.999999999993</v>
      </c>
      <c r="L77" s="133">
        <v>16719.999999999996</v>
      </c>
      <c r="M77" s="133">
        <v>20949</v>
      </c>
      <c r="N77" s="138">
        <v>23344.000000000004</v>
      </c>
    </row>
    <row r="78" spans="1:14" x14ac:dyDescent="0.2">
      <c r="A78" s="166"/>
      <c r="B78" s="59" t="s">
        <v>18</v>
      </c>
      <c r="C78" s="137">
        <v>8770.9999999999982</v>
      </c>
      <c r="D78" s="30">
        <v>0</v>
      </c>
      <c r="E78" s="30">
        <v>0</v>
      </c>
      <c r="F78" s="133">
        <v>8584.9999999999964</v>
      </c>
      <c r="G78" s="133">
        <v>8578.0000000000018</v>
      </c>
      <c r="H78" s="133">
        <v>2937.9999999999986</v>
      </c>
      <c r="I78" s="133">
        <v>8641</v>
      </c>
      <c r="J78" s="133">
        <v>7007.0000000000009</v>
      </c>
      <c r="K78" s="133">
        <v>8775.0000000000018</v>
      </c>
      <c r="L78" s="133">
        <v>8804</v>
      </c>
      <c r="M78" s="133">
        <v>9939.9999999999964</v>
      </c>
      <c r="N78" s="138">
        <v>12970.000000000002</v>
      </c>
    </row>
    <row r="79" spans="1:14" x14ac:dyDescent="0.2">
      <c r="A79" s="166"/>
      <c r="B79" s="59" t="s">
        <v>20</v>
      </c>
      <c r="C79" s="137">
        <v>69097.000000000073</v>
      </c>
      <c r="D79" s="30">
        <v>0</v>
      </c>
      <c r="E79" s="30">
        <v>0</v>
      </c>
      <c r="F79" s="133">
        <v>67988.999999999971</v>
      </c>
      <c r="G79" s="133">
        <v>69218.999999999971</v>
      </c>
      <c r="H79" s="133">
        <v>26576.999999999993</v>
      </c>
      <c r="I79" s="133">
        <v>66459.000000000058</v>
      </c>
      <c r="J79" s="133">
        <v>55026.000000000036</v>
      </c>
      <c r="K79" s="133">
        <v>69274.999999999971</v>
      </c>
      <c r="L79" s="133">
        <v>69079.000000000044</v>
      </c>
      <c r="M79" s="133">
        <v>88747.000000000116</v>
      </c>
      <c r="N79" s="138">
        <v>106524.9999999999</v>
      </c>
    </row>
    <row r="80" spans="1:14" x14ac:dyDescent="0.2">
      <c r="A80" s="166"/>
      <c r="B80" s="59" t="s">
        <v>11</v>
      </c>
      <c r="C80" s="137">
        <v>15371.999999999996</v>
      </c>
      <c r="D80" s="30">
        <v>0</v>
      </c>
      <c r="E80" s="30">
        <v>0</v>
      </c>
      <c r="F80" s="133">
        <v>15212.999999999998</v>
      </c>
      <c r="G80" s="133">
        <v>15370.999999999989</v>
      </c>
      <c r="H80" s="133">
        <v>4799.9999999999964</v>
      </c>
      <c r="I80" s="133">
        <v>15190.000000000004</v>
      </c>
      <c r="J80" s="133">
        <v>11931.999999999998</v>
      </c>
      <c r="K80" s="133">
        <v>15418</v>
      </c>
      <c r="L80" s="133">
        <v>15373.999999999993</v>
      </c>
      <c r="M80" s="133">
        <v>18752.000000000004</v>
      </c>
      <c r="N80" s="138">
        <v>19642.000000000007</v>
      </c>
    </row>
    <row r="81" spans="1:14" x14ac:dyDescent="0.2">
      <c r="A81" s="166"/>
      <c r="B81" s="59" t="s">
        <v>13</v>
      </c>
      <c r="C81" s="137">
        <v>31775.999999999964</v>
      </c>
      <c r="D81" s="30">
        <v>0</v>
      </c>
      <c r="E81" s="30">
        <v>0</v>
      </c>
      <c r="F81" s="133">
        <v>30682.000000000004</v>
      </c>
      <c r="G81" s="133">
        <v>31619.999999999975</v>
      </c>
      <c r="H81" s="133">
        <v>15645.000000000002</v>
      </c>
      <c r="I81" s="133">
        <v>30221.000000000029</v>
      </c>
      <c r="J81" s="133">
        <v>25723.000000000025</v>
      </c>
      <c r="K81" s="133">
        <v>32366.999999999985</v>
      </c>
      <c r="L81" s="133">
        <v>31703.000000000022</v>
      </c>
      <c r="M81" s="133">
        <v>43287.000000000044</v>
      </c>
      <c r="N81" s="138">
        <v>49704</v>
      </c>
    </row>
    <row r="82" spans="1:14" x14ac:dyDescent="0.2">
      <c r="A82" s="166"/>
      <c r="B82" s="59" t="s">
        <v>49</v>
      </c>
      <c r="C82" s="137">
        <v>11421.999999999996</v>
      </c>
      <c r="D82" s="30">
        <v>0</v>
      </c>
      <c r="E82" s="30">
        <v>0</v>
      </c>
      <c r="F82" s="133">
        <v>11274.999999999995</v>
      </c>
      <c r="G82" s="133">
        <v>11406.999999999991</v>
      </c>
      <c r="H82" s="133">
        <v>3086.0000000000014</v>
      </c>
      <c r="I82" s="133">
        <v>11406.999999999991</v>
      </c>
      <c r="J82" s="133">
        <v>9221.9999999999982</v>
      </c>
      <c r="K82" s="133">
        <v>11646</v>
      </c>
      <c r="L82" s="133">
        <v>11433</v>
      </c>
      <c r="M82" s="133">
        <v>12365.000000000005</v>
      </c>
      <c r="N82" s="138">
        <v>16242.999999999998</v>
      </c>
    </row>
    <row r="83" spans="1:14" x14ac:dyDescent="0.2">
      <c r="A83" s="166"/>
      <c r="B83" s="59" t="s">
        <v>6</v>
      </c>
      <c r="C83" s="137">
        <v>12971.000000000005</v>
      </c>
      <c r="D83" s="30">
        <v>0</v>
      </c>
      <c r="E83" s="30">
        <v>0</v>
      </c>
      <c r="F83" s="133">
        <v>12790</v>
      </c>
      <c r="G83" s="133">
        <v>12971.999999999996</v>
      </c>
      <c r="H83" s="133">
        <v>3100.9999999999977</v>
      </c>
      <c r="I83" s="133">
        <v>12360.000000000002</v>
      </c>
      <c r="J83" s="133">
        <v>10806.999999999996</v>
      </c>
      <c r="K83" s="133">
        <v>12912.000000000004</v>
      </c>
      <c r="L83" s="133">
        <v>12910.999999999998</v>
      </c>
      <c r="M83" s="133">
        <v>14304.000000000002</v>
      </c>
      <c r="N83" s="138">
        <v>16642</v>
      </c>
    </row>
    <row r="84" spans="1:14" x14ac:dyDescent="0.2">
      <c r="A84" s="166"/>
      <c r="B84" s="59" t="s">
        <v>9</v>
      </c>
      <c r="C84" s="137">
        <v>17421.000000000004</v>
      </c>
      <c r="D84" s="30">
        <v>0</v>
      </c>
      <c r="E84" s="30">
        <v>0</v>
      </c>
      <c r="F84" s="133">
        <v>16932.999999999996</v>
      </c>
      <c r="G84" s="133">
        <v>17356.000000000004</v>
      </c>
      <c r="H84" s="133">
        <v>6172</v>
      </c>
      <c r="I84" s="133">
        <v>17557.000000000007</v>
      </c>
      <c r="J84" s="133">
        <v>14407.999999999998</v>
      </c>
      <c r="K84" s="133">
        <v>17774.000000000004</v>
      </c>
      <c r="L84" s="133">
        <v>17308.000000000004</v>
      </c>
      <c r="M84" s="133">
        <v>22243.000000000015</v>
      </c>
      <c r="N84" s="138">
        <v>26109</v>
      </c>
    </row>
    <row r="85" spans="1:14" x14ac:dyDescent="0.2">
      <c r="A85" s="166"/>
      <c r="B85" s="59" t="s">
        <v>7</v>
      </c>
      <c r="C85" s="137">
        <v>13608.999999999993</v>
      </c>
      <c r="D85" s="30">
        <v>0</v>
      </c>
      <c r="E85" s="30">
        <v>0</v>
      </c>
      <c r="F85" s="133">
        <v>13135</v>
      </c>
      <c r="G85" s="133">
        <v>13617.999999999996</v>
      </c>
      <c r="H85" s="133">
        <v>2704.0000000000005</v>
      </c>
      <c r="I85" s="133">
        <v>13481.999999999998</v>
      </c>
      <c r="J85" s="133">
        <v>10941</v>
      </c>
      <c r="K85" s="133">
        <v>13698.000000000002</v>
      </c>
      <c r="L85" s="133">
        <v>13263.000000000009</v>
      </c>
      <c r="M85" s="133">
        <v>14653.999999999998</v>
      </c>
      <c r="N85" s="138">
        <v>18499</v>
      </c>
    </row>
    <row r="86" spans="1:14" ht="13.5" thickBot="1" x14ac:dyDescent="0.25">
      <c r="A86" s="167"/>
      <c r="B86" s="60" t="s">
        <v>4</v>
      </c>
      <c r="C86" s="130">
        <v>538774.00000000175</v>
      </c>
      <c r="D86" s="76">
        <v>0</v>
      </c>
      <c r="E86" s="76">
        <v>0</v>
      </c>
      <c r="F86" s="131">
        <v>524366.00000000058</v>
      </c>
      <c r="G86" s="131">
        <v>537833.00000000047</v>
      </c>
      <c r="H86" s="131">
        <v>182190.99999999924</v>
      </c>
      <c r="I86" s="131">
        <v>523260.99999999779</v>
      </c>
      <c r="J86" s="131">
        <v>438707.00000000041</v>
      </c>
      <c r="K86" s="131">
        <v>540290.99999999965</v>
      </c>
      <c r="L86" s="131">
        <v>536643.00000000244</v>
      </c>
      <c r="M86" s="131">
        <v>663009.99999999919</v>
      </c>
      <c r="N86" s="132">
        <v>756285.00000000268</v>
      </c>
    </row>
    <row r="87" spans="1:14" ht="12.75" customHeight="1" x14ac:dyDescent="0.2">
      <c r="A87" s="166" t="s">
        <v>88</v>
      </c>
      <c r="B87" s="58" t="s">
        <v>47</v>
      </c>
      <c r="C87" s="134">
        <v>5208</v>
      </c>
      <c r="D87" s="135">
        <v>4530.0000000000036</v>
      </c>
      <c r="E87" s="135">
        <v>662.99999999999977</v>
      </c>
      <c r="F87" s="135">
        <v>1309.000000000002</v>
      </c>
      <c r="G87" s="135">
        <v>5067.0000000000009</v>
      </c>
      <c r="H87" s="135">
        <v>155</v>
      </c>
      <c r="I87" s="135">
        <v>423.99999999999989</v>
      </c>
      <c r="J87" s="135">
        <v>122.99999999999989</v>
      </c>
      <c r="K87" s="135">
        <v>10135.999999999993</v>
      </c>
      <c r="L87" s="135">
        <v>934.99999999999966</v>
      </c>
      <c r="M87" s="135">
        <v>379</v>
      </c>
      <c r="N87" s="136">
        <v>515</v>
      </c>
    </row>
    <row r="88" spans="1:14" x14ac:dyDescent="0.2">
      <c r="A88" s="166"/>
      <c r="B88" s="59" t="s">
        <v>10</v>
      </c>
      <c r="C88" s="137">
        <v>3205.0000000000014</v>
      </c>
      <c r="D88" s="133">
        <v>2515</v>
      </c>
      <c r="E88" s="133">
        <v>615.00000000000011</v>
      </c>
      <c r="F88" s="133">
        <v>310</v>
      </c>
      <c r="G88" s="133">
        <v>3318.9999999999995</v>
      </c>
      <c r="H88" s="133">
        <v>215</v>
      </c>
      <c r="I88" s="133">
        <v>157.99999999999991</v>
      </c>
      <c r="J88" s="133">
        <v>128</v>
      </c>
      <c r="K88" s="133">
        <v>6210.9999999999964</v>
      </c>
      <c r="L88" s="133">
        <v>368.00000000000011</v>
      </c>
      <c r="M88" s="133">
        <v>289</v>
      </c>
      <c r="N88" s="138">
        <v>727.00000000000011</v>
      </c>
    </row>
    <row r="89" spans="1:14" x14ac:dyDescent="0.2">
      <c r="A89" s="166"/>
      <c r="B89" s="59" t="s">
        <v>15</v>
      </c>
      <c r="C89" s="137">
        <v>3770.0000000000032</v>
      </c>
      <c r="D89" s="133">
        <v>2992.0000000000009</v>
      </c>
      <c r="E89" s="133">
        <v>635.00000000000023</v>
      </c>
      <c r="F89" s="133">
        <v>785.00000000000034</v>
      </c>
      <c r="G89" s="133">
        <v>2761.9999999999982</v>
      </c>
      <c r="H89" s="133">
        <v>127.00000000000006</v>
      </c>
      <c r="I89" s="133">
        <v>227.00000000000014</v>
      </c>
      <c r="J89" s="133">
        <v>183.00000000000011</v>
      </c>
      <c r="K89" s="133">
        <v>6302.9999999999991</v>
      </c>
      <c r="L89" s="133">
        <v>821.00000000000057</v>
      </c>
      <c r="M89" s="133">
        <v>470.00000000000017</v>
      </c>
      <c r="N89" s="138">
        <v>578</v>
      </c>
    </row>
    <row r="90" spans="1:14" x14ac:dyDescent="0.2">
      <c r="A90" s="166"/>
      <c r="B90" s="59" t="s">
        <v>16</v>
      </c>
      <c r="C90" s="137">
        <v>5948.0000000000055</v>
      </c>
      <c r="D90" s="133">
        <v>5188.0000000000018</v>
      </c>
      <c r="E90" s="133">
        <v>955.00000000000045</v>
      </c>
      <c r="F90" s="133">
        <v>1486</v>
      </c>
      <c r="G90" s="133">
        <v>4581.0000000000018</v>
      </c>
      <c r="H90" s="133">
        <v>255.00000000000003</v>
      </c>
      <c r="I90" s="133">
        <v>325.00000000000017</v>
      </c>
      <c r="J90" s="133">
        <v>174.99999999999989</v>
      </c>
      <c r="K90" s="133">
        <v>10466.000000000004</v>
      </c>
      <c r="L90" s="133">
        <v>1273.0000000000002</v>
      </c>
      <c r="M90" s="133">
        <v>1889.0000000000005</v>
      </c>
      <c r="N90" s="138">
        <v>2329</v>
      </c>
    </row>
    <row r="91" spans="1:14" x14ac:dyDescent="0.2">
      <c r="A91" s="166"/>
      <c r="B91" s="59" t="s">
        <v>164</v>
      </c>
      <c r="C91" s="137">
        <v>14368.000000000016</v>
      </c>
      <c r="D91" s="133">
        <v>11178.000000000002</v>
      </c>
      <c r="E91" s="133">
        <v>3009.0000000000032</v>
      </c>
      <c r="F91" s="133">
        <v>3585.0000000000027</v>
      </c>
      <c r="G91" s="133">
        <v>15140.000000000009</v>
      </c>
      <c r="H91" s="133">
        <v>583.00000000000023</v>
      </c>
      <c r="I91" s="133">
        <v>896.00000000000045</v>
      </c>
      <c r="J91" s="133">
        <v>404.99999999999966</v>
      </c>
      <c r="K91" s="133">
        <v>27176.000000000007</v>
      </c>
      <c r="L91" s="133">
        <v>3683.0000000000045</v>
      </c>
      <c r="M91" s="133">
        <v>287.99999999999943</v>
      </c>
      <c r="N91" s="138">
        <v>1337.0000000000002</v>
      </c>
    </row>
    <row r="92" spans="1:14" x14ac:dyDescent="0.2">
      <c r="A92" s="166"/>
      <c r="B92" s="59" t="s">
        <v>158</v>
      </c>
      <c r="C92" s="137">
        <v>3074.9999999999995</v>
      </c>
      <c r="D92" s="133">
        <v>2692.0000000000014</v>
      </c>
      <c r="E92" s="133">
        <v>471.9999999999996</v>
      </c>
      <c r="F92" s="133">
        <v>1147.9999999999995</v>
      </c>
      <c r="G92" s="133">
        <v>1892.9999999999986</v>
      </c>
      <c r="H92" s="133">
        <v>100.00000000000001</v>
      </c>
      <c r="I92" s="133">
        <v>205</v>
      </c>
      <c r="J92" s="133">
        <v>144.99999999999986</v>
      </c>
      <c r="K92" s="133">
        <v>4770.9999999999964</v>
      </c>
      <c r="L92" s="133">
        <v>847.00000000000011</v>
      </c>
      <c r="M92" s="133">
        <v>320</v>
      </c>
      <c r="N92" s="138">
        <v>387</v>
      </c>
    </row>
    <row r="93" spans="1:14" x14ac:dyDescent="0.2">
      <c r="A93" s="166"/>
      <c r="B93" s="59" t="s">
        <v>8</v>
      </c>
      <c r="C93" s="137">
        <v>4467.9999999999955</v>
      </c>
      <c r="D93" s="133">
        <v>4095.0000000000018</v>
      </c>
      <c r="E93" s="133">
        <v>628</v>
      </c>
      <c r="F93" s="133">
        <v>1719.0000000000002</v>
      </c>
      <c r="G93" s="133">
        <v>3292.0000000000005</v>
      </c>
      <c r="H93" s="133">
        <v>201.99999999999989</v>
      </c>
      <c r="I93" s="133">
        <v>419.00000000000011</v>
      </c>
      <c r="J93" s="133">
        <v>119</v>
      </c>
      <c r="K93" s="133">
        <v>9480.0000000000036</v>
      </c>
      <c r="L93" s="133">
        <v>1068.0000000000002</v>
      </c>
      <c r="M93" s="133">
        <v>302.00000000000017</v>
      </c>
      <c r="N93" s="138">
        <v>358.99999999999983</v>
      </c>
    </row>
    <row r="94" spans="1:14" x14ac:dyDescent="0.2">
      <c r="A94" s="166"/>
      <c r="B94" s="59" t="s">
        <v>5</v>
      </c>
      <c r="C94" s="137">
        <v>6049.0000000000036</v>
      </c>
      <c r="D94" s="133">
        <v>5455.0000000000036</v>
      </c>
      <c r="E94" s="133">
        <v>994.99999999999989</v>
      </c>
      <c r="F94" s="133">
        <v>3385.9999999999977</v>
      </c>
      <c r="G94" s="133">
        <v>3629.9999999999977</v>
      </c>
      <c r="H94" s="133">
        <v>171.0000000000002</v>
      </c>
      <c r="I94" s="133">
        <v>321</v>
      </c>
      <c r="J94" s="133">
        <v>73</v>
      </c>
      <c r="K94" s="133">
        <v>8681.9999999999982</v>
      </c>
      <c r="L94" s="133">
        <v>1921.0000000000011</v>
      </c>
      <c r="M94" s="133">
        <v>98.000000000000043</v>
      </c>
      <c r="N94" s="138">
        <v>116</v>
      </c>
    </row>
    <row r="95" spans="1:14" x14ac:dyDescent="0.2">
      <c r="A95" s="166"/>
      <c r="B95" s="59" t="s">
        <v>12</v>
      </c>
      <c r="C95" s="137">
        <v>3785.0000000000018</v>
      </c>
      <c r="D95" s="133">
        <v>3189.9999999999995</v>
      </c>
      <c r="E95" s="133">
        <v>625</v>
      </c>
      <c r="F95" s="133">
        <v>717.99999999999977</v>
      </c>
      <c r="G95" s="133">
        <v>3761.0000000000005</v>
      </c>
      <c r="H95" s="133">
        <v>143</v>
      </c>
      <c r="I95" s="133">
        <v>331.00000000000011</v>
      </c>
      <c r="J95" s="133">
        <v>290.00000000000017</v>
      </c>
      <c r="K95" s="133">
        <v>8526</v>
      </c>
      <c r="L95" s="133">
        <v>819.00000000000045</v>
      </c>
      <c r="M95" s="133">
        <v>772.99999999999977</v>
      </c>
      <c r="N95" s="138">
        <v>759</v>
      </c>
    </row>
    <row r="96" spans="1:14" x14ac:dyDescent="0.2">
      <c r="A96" s="166"/>
      <c r="B96" s="59" t="s">
        <v>17</v>
      </c>
      <c r="C96" s="137">
        <v>3838.0000000000005</v>
      </c>
      <c r="D96" s="133">
        <v>3262.0000000000014</v>
      </c>
      <c r="E96" s="133">
        <v>604.00000000000057</v>
      </c>
      <c r="F96" s="133">
        <v>892</v>
      </c>
      <c r="G96" s="133">
        <v>3256.0000000000005</v>
      </c>
      <c r="H96" s="133">
        <v>159</v>
      </c>
      <c r="I96" s="133">
        <v>266</v>
      </c>
      <c r="J96" s="133">
        <v>143.00000000000003</v>
      </c>
      <c r="K96" s="133">
        <v>5278.9999999999982</v>
      </c>
      <c r="L96" s="133">
        <v>719.00000000000023</v>
      </c>
      <c r="M96" s="133">
        <v>340</v>
      </c>
      <c r="N96" s="138">
        <v>566.00000000000011</v>
      </c>
    </row>
    <row r="97" spans="1:14" x14ac:dyDescent="0.2">
      <c r="A97" s="166"/>
      <c r="B97" s="59" t="s">
        <v>14</v>
      </c>
      <c r="C97" s="137">
        <v>4670.9999999999982</v>
      </c>
      <c r="D97" s="133">
        <v>3878.9999999999986</v>
      </c>
      <c r="E97" s="133">
        <v>647</v>
      </c>
      <c r="F97" s="133">
        <v>481</v>
      </c>
      <c r="G97" s="133">
        <v>3633.0000000000023</v>
      </c>
      <c r="H97" s="133">
        <v>198.00000000000006</v>
      </c>
      <c r="I97" s="133">
        <v>252.99999999999983</v>
      </c>
      <c r="J97" s="133">
        <v>124.00000000000001</v>
      </c>
      <c r="K97" s="133">
        <v>5210.0000000000027</v>
      </c>
      <c r="L97" s="133">
        <v>611.00000000000045</v>
      </c>
      <c r="M97" s="133">
        <v>283.99999999999983</v>
      </c>
      <c r="N97" s="138">
        <v>641</v>
      </c>
    </row>
    <row r="98" spans="1:14" x14ac:dyDescent="0.2">
      <c r="A98" s="166"/>
      <c r="B98" s="59" t="s">
        <v>53</v>
      </c>
      <c r="C98" s="137">
        <v>3085.9999999999991</v>
      </c>
      <c r="D98" s="133">
        <v>2469</v>
      </c>
      <c r="E98" s="133">
        <v>455.00000000000017</v>
      </c>
      <c r="F98" s="133">
        <v>1412</v>
      </c>
      <c r="G98" s="133">
        <v>2322.9999999999995</v>
      </c>
      <c r="H98" s="133">
        <v>95</v>
      </c>
      <c r="I98" s="133">
        <v>128</v>
      </c>
      <c r="J98" s="133">
        <v>113.00000000000006</v>
      </c>
      <c r="K98" s="133">
        <v>4984</v>
      </c>
      <c r="L98" s="133">
        <v>1348.9999999999998</v>
      </c>
      <c r="M98" s="133">
        <v>158</v>
      </c>
      <c r="N98" s="138">
        <v>265</v>
      </c>
    </row>
    <row r="99" spans="1:14" x14ac:dyDescent="0.2">
      <c r="A99" s="166"/>
      <c r="B99" s="59" t="s">
        <v>18</v>
      </c>
      <c r="C99" s="137">
        <v>1644.0000000000002</v>
      </c>
      <c r="D99" s="133">
        <v>1436.9999999999998</v>
      </c>
      <c r="E99" s="133">
        <v>165</v>
      </c>
      <c r="F99" s="133">
        <v>122</v>
      </c>
      <c r="G99" s="133">
        <v>1167.9999999999995</v>
      </c>
      <c r="H99" s="133">
        <v>58.000000000000007</v>
      </c>
      <c r="I99" s="133">
        <v>82.000000000000014</v>
      </c>
      <c r="J99" s="133">
        <v>74.000000000000057</v>
      </c>
      <c r="K99" s="133">
        <v>2365.9999999999986</v>
      </c>
      <c r="L99" s="133">
        <v>152.00000000000006</v>
      </c>
      <c r="M99" s="133">
        <v>221.00000000000009</v>
      </c>
      <c r="N99" s="138">
        <v>243.00000000000023</v>
      </c>
    </row>
    <row r="100" spans="1:14" x14ac:dyDescent="0.2">
      <c r="A100" s="166"/>
      <c r="B100" s="59" t="s">
        <v>20</v>
      </c>
      <c r="C100" s="137">
        <v>12029.000000000002</v>
      </c>
      <c r="D100" s="133">
        <v>9884.9999999999964</v>
      </c>
      <c r="E100" s="133">
        <v>1861</v>
      </c>
      <c r="F100" s="133">
        <v>2840.0000000000009</v>
      </c>
      <c r="G100" s="133">
        <v>10937.000000000015</v>
      </c>
      <c r="H100" s="133">
        <v>502</v>
      </c>
      <c r="I100" s="133">
        <v>720.00000000000023</v>
      </c>
      <c r="J100" s="133">
        <v>301.00000000000006</v>
      </c>
      <c r="K100" s="133">
        <v>22369</v>
      </c>
      <c r="L100" s="133">
        <v>3235.9999999999991</v>
      </c>
      <c r="M100" s="133">
        <v>750.00000000000057</v>
      </c>
      <c r="N100" s="138">
        <v>1184.0000000000011</v>
      </c>
    </row>
    <row r="101" spans="1:14" x14ac:dyDescent="0.2">
      <c r="A101" s="166"/>
      <c r="B101" s="59" t="s">
        <v>11</v>
      </c>
      <c r="C101" s="137">
        <v>3148.0000000000014</v>
      </c>
      <c r="D101" s="133">
        <v>2600.9999999999995</v>
      </c>
      <c r="E101" s="133">
        <v>408</v>
      </c>
      <c r="F101" s="133">
        <v>780.99999999999932</v>
      </c>
      <c r="G101" s="133">
        <v>3055.9999999999995</v>
      </c>
      <c r="H101" s="133">
        <v>131.00000000000009</v>
      </c>
      <c r="I101" s="133">
        <v>346.00000000000006</v>
      </c>
      <c r="J101" s="133">
        <v>99.000000000000085</v>
      </c>
      <c r="K101" s="133">
        <v>5875.0000000000018</v>
      </c>
      <c r="L101" s="133">
        <v>550.00000000000057</v>
      </c>
      <c r="M101" s="133">
        <v>333</v>
      </c>
      <c r="N101" s="138">
        <v>580</v>
      </c>
    </row>
    <row r="102" spans="1:14" x14ac:dyDescent="0.2">
      <c r="A102" s="166"/>
      <c r="B102" s="59" t="s">
        <v>13</v>
      </c>
      <c r="C102" s="137">
        <v>4715.9999999999982</v>
      </c>
      <c r="D102" s="133">
        <v>4114.9999999999964</v>
      </c>
      <c r="E102" s="133">
        <v>717.00000000000011</v>
      </c>
      <c r="F102" s="133">
        <v>889.99999999999943</v>
      </c>
      <c r="G102" s="133">
        <v>4869.9999999999973</v>
      </c>
      <c r="H102" s="133">
        <v>289.00000000000006</v>
      </c>
      <c r="I102" s="133">
        <v>219.00000000000014</v>
      </c>
      <c r="J102" s="133">
        <v>203.00000000000006</v>
      </c>
      <c r="K102" s="133">
        <v>7786.9999999999973</v>
      </c>
      <c r="L102" s="133">
        <v>827.00000000000045</v>
      </c>
      <c r="M102" s="133">
        <v>1255.0000000000002</v>
      </c>
      <c r="N102" s="138">
        <v>1558.9999999999991</v>
      </c>
    </row>
    <row r="103" spans="1:14" x14ac:dyDescent="0.2">
      <c r="A103" s="166"/>
      <c r="B103" s="59" t="s">
        <v>49</v>
      </c>
      <c r="C103" s="137">
        <v>1306.0000000000007</v>
      </c>
      <c r="D103" s="133">
        <v>1116.0000000000007</v>
      </c>
      <c r="E103" s="133">
        <v>239</v>
      </c>
      <c r="F103" s="133">
        <v>121</v>
      </c>
      <c r="G103" s="133">
        <v>1031</v>
      </c>
      <c r="H103" s="133">
        <v>52</v>
      </c>
      <c r="I103" s="133">
        <v>70</v>
      </c>
      <c r="J103" s="133">
        <v>56.000000000000021</v>
      </c>
      <c r="K103" s="133">
        <v>2223</v>
      </c>
      <c r="L103" s="133">
        <v>302</v>
      </c>
      <c r="M103" s="133">
        <v>124</v>
      </c>
      <c r="N103" s="138">
        <v>275</v>
      </c>
    </row>
    <row r="104" spans="1:14" x14ac:dyDescent="0.2">
      <c r="A104" s="166"/>
      <c r="B104" s="59" t="s">
        <v>6</v>
      </c>
      <c r="C104" s="137">
        <v>1487.9999999999991</v>
      </c>
      <c r="D104" s="133">
        <v>1433.0000000000002</v>
      </c>
      <c r="E104" s="133">
        <v>286.00000000000006</v>
      </c>
      <c r="F104" s="133">
        <v>242</v>
      </c>
      <c r="G104" s="133">
        <v>1210.9999999999998</v>
      </c>
      <c r="H104" s="133">
        <v>89.999999999999929</v>
      </c>
      <c r="I104" s="133">
        <v>171</v>
      </c>
      <c r="J104" s="133">
        <v>80.000000000000028</v>
      </c>
      <c r="K104" s="133">
        <v>2961</v>
      </c>
      <c r="L104" s="133">
        <v>224.00000000000003</v>
      </c>
      <c r="M104" s="133">
        <v>119</v>
      </c>
      <c r="N104" s="138">
        <v>95.000000000000014</v>
      </c>
    </row>
    <row r="105" spans="1:14" x14ac:dyDescent="0.2">
      <c r="A105" s="166"/>
      <c r="B105" s="59" t="s">
        <v>9</v>
      </c>
      <c r="C105" s="137">
        <v>3545.9999999999973</v>
      </c>
      <c r="D105" s="133">
        <v>2842.0000000000027</v>
      </c>
      <c r="E105" s="133">
        <v>619</v>
      </c>
      <c r="F105" s="133">
        <v>867</v>
      </c>
      <c r="G105" s="133">
        <v>2991.0000000000005</v>
      </c>
      <c r="H105" s="133">
        <v>136</v>
      </c>
      <c r="I105" s="133">
        <v>248.00000000000009</v>
      </c>
      <c r="J105" s="133">
        <v>234.00000000000009</v>
      </c>
      <c r="K105" s="133">
        <v>5402.0000000000027</v>
      </c>
      <c r="L105" s="133">
        <v>1282.9999999999995</v>
      </c>
      <c r="M105" s="133">
        <v>138</v>
      </c>
      <c r="N105" s="138">
        <v>165.00000000000006</v>
      </c>
    </row>
    <row r="106" spans="1:14" x14ac:dyDescent="0.2">
      <c r="A106" s="166"/>
      <c r="B106" s="59" t="s">
        <v>7</v>
      </c>
      <c r="C106" s="137">
        <v>2640.0000000000014</v>
      </c>
      <c r="D106" s="133">
        <v>2263</v>
      </c>
      <c r="E106" s="133">
        <v>433.99999999999983</v>
      </c>
      <c r="F106" s="133">
        <v>309.99999999999989</v>
      </c>
      <c r="G106" s="133">
        <v>2902.9999999999991</v>
      </c>
      <c r="H106" s="133">
        <v>97.000000000000014</v>
      </c>
      <c r="I106" s="133">
        <v>236.00000000000003</v>
      </c>
      <c r="J106" s="133">
        <v>246</v>
      </c>
      <c r="K106" s="133">
        <v>5657</v>
      </c>
      <c r="L106" s="133">
        <v>474</v>
      </c>
      <c r="M106" s="133">
        <v>111</v>
      </c>
      <c r="N106" s="138">
        <v>151</v>
      </c>
    </row>
    <row r="107" spans="1:14" ht="13.5" thickBot="1" x14ac:dyDescent="0.25">
      <c r="A107" s="167"/>
      <c r="B107" s="60" t="s">
        <v>4</v>
      </c>
      <c r="C107" s="130">
        <v>91987.999999999884</v>
      </c>
      <c r="D107" s="131">
        <v>77137.000000000015</v>
      </c>
      <c r="E107" s="131">
        <v>15032.000000000005</v>
      </c>
      <c r="F107" s="131">
        <v>23404</v>
      </c>
      <c r="G107" s="131">
        <v>80823.999999999913</v>
      </c>
      <c r="H107" s="131">
        <v>3758.00000000001</v>
      </c>
      <c r="I107" s="131">
        <v>6044.9999999999882</v>
      </c>
      <c r="J107" s="131">
        <v>3313.9999999999991</v>
      </c>
      <c r="K107" s="131">
        <v>161864</v>
      </c>
      <c r="L107" s="131">
        <v>21461.999999999985</v>
      </c>
      <c r="M107" s="131">
        <v>8640.9999999999836</v>
      </c>
      <c r="N107" s="132">
        <v>12830.999999999991</v>
      </c>
    </row>
    <row r="108" spans="1:14" ht="12.75" customHeight="1" x14ac:dyDescent="0.2">
      <c r="A108" s="166" t="s">
        <v>90</v>
      </c>
      <c r="B108" s="58" t="s">
        <v>47</v>
      </c>
      <c r="C108" s="134">
        <v>5980.0000000000027</v>
      </c>
      <c r="D108" s="135">
        <v>5191.9999999999955</v>
      </c>
      <c r="E108" s="135">
        <v>749.00000000000034</v>
      </c>
      <c r="F108" s="135">
        <v>1130.0000000000005</v>
      </c>
      <c r="G108" s="135">
        <v>6050.0000000000018</v>
      </c>
      <c r="H108" s="135">
        <v>257.00000000000006</v>
      </c>
      <c r="I108" s="135">
        <v>437.00000000000028</v>
      </c>
      <c r="J108" s="135">
        <v>139.00000000000003</v>
      </c>
      <c r="K108" s="135">
        <v>10845.999999999993</v>
      </c>
      <c r="L108" s="135">
        <v>1091.9999999999998</v>
      </c>
      <c r="M108" s="31">
        <v>0</v>
      </c>
      <c r="N108" s="32">
        <v>0</v>
      </c>
    </row>
    <row r="109" spans="1:14" x14ac:dyDescent="0.2">
      <c r="A109" s="166"/>
      <c r="B109" s="59" t="s">
        <v>10</v>
      </c>
      <c r="C109" s="137">
        <v>3973.0000000000036</v>
      </c>
      <c r="D109" s="133">
        <v>3080.0000000000005</v>
      </c>
      <c r="E109" s="133">
        <v>797</v>
      </c>
      <c r="F109" s="133">
        <v>311</v>
      </c>
      <c r="G109" s="133">
        <v>3896.0000000000009</v>
      </c>
      <c r="H109" s="133">
        <v>292.00000000000006</v>
      </c>
      <c r="I109" s="133">
        <v>181.00000000000003</v>
      </c>
      <c r="J109" s="133">
        <v>155</v>
      </c>
      <c r="K109" s="133">
        <v>7395</v>
      </c>
      <c r="L109" s="133">
        <v>451.00000000000006</v>
      </c>
      <c r="M109" s="30">
        <v>0</v>
      </c>
      <c r="N109" s="33">
        <v>0</v>
      </c>
    </row>
    <row r="110" spans="1:14" x14ac:dyDescent="0.2">
      <c r="A110" s="166"/>
      <c r="B110" s="59" t="s">
        <v>15</v>
      </c>
      <c r="C110" s="137">
        <v>3250.0000000000005</v>
      </c>
      <c r="D110" s="133">
        <v>2670.0000000000005</v>
      </c>
      <c r="E110" s="133">
        <v>480.00000000000006</v>
      </c>
      <c r="F110" s="133">
        <v>643.00000000000023</v>
      </c>
      <c r="G110" s="133">
        <v>2649.0000000000009</v>
      </c>
      <c r="H110" s="133">
        <v>173.00000000000003</v>
      </c>
      <c r="I110" s="133">
        <v>240</v>
      </c>
      <c r="J110" s="133">
        <v>221.00000000000011</v>
      </c>
      <c r="K110" s="133">
        <v>5772.9999999999991</v>
      </c>
      <c r="L110" s="133">
        <v>805.00000000000023</v>
      </c>
      <c r="M110" s="30">
        <v>0</v>
      </c>
      <c r="N110" s="33">
        <v>0</v>
      </c>
    </row>
    <row r="111" spans="1:14" x14ac:dyDescent="0.2">
      <c r="A111" s="166"/>
      <c r="B111" s="59" t="s">
        <v>16</v>
      </c>
      <c r="C111" s="137">
        <v>5918.9999999999991</v>
      </c>
      <c r="D111" s="133">
        <v>5186</v>
      </c>
      <c r="E111" s="133">
        <v>876.00000000000045</v>
      </c>
      <c r="F111" s="133">
        <v>1001.9999999999986</v>
      </c>
      <c r="G111" s="133">
        <v>4723.9999999999991</v>
      </c>
      <c r="H111" s="133">
        <v>304.99999999999972</v>
      </c>
      <c r="I111" s="133">
        <v>336.00000000000011</v>
      </c>
      <c r="J111" s="133">
        <v>185.00000000000014</v>
      </c>
      <c r="K111" s="133">
        <v>10932.000000000009</v>
      </c>
      <c r="L111" s="133">
        <v>1293.9999999999998</v>
      </c>
      <c r="M111" s="30">
        <v>0</v>
      </c>
      <c r="N111" s="33">
        <v>0</v>
      </c>
    </row>
    <row r="112" spans="1:14" x14ac:dyDescent="0.2">
      <c r="A112" s="166"/>
      <c r="B112" s="59" t="s">
        <v>164</v>
      </c>
      <c r="C112" s="137">
        <v>13207.000000000011</v>
      </c>
      <c r="D112" s="133">
        <v>10531.000000000005</v>
      </c>
      <c r="E112" s="133">
        <v>2720.0000000000014</v>
      </c>
      <c r="F112" s="133">
        <v>2039.000000000002</v>
      </c>
      <c r="G112" s="133">
        <v>15075.999999999989</v>
      </c>
      <c r="H112" s="133">
        <v>830.00000000000045</v>
      </c>
      <c r="I112" s="133">
        <v>1017.0000000000001</v>
      </c>
      <c r="J112" s="133">
        <v>435</v>
      </c>
      <c r="K112" s="133">
        <v>24614.000000000011</v>
      </c>
      <c r="L112" s="133">
        <v>3575.0000000000014</v>
      </c>
      <c r="M112" s="30">
        <v>0</v>
      </c>
      <c r="N112" s="33">
        <v>0</v>
      </c>
    </row>
    <row r="113" spans="1:14" x14ac:dyDescent="0.2">
      <c r="A113" s="166"/>
      <c r="B113" s="59" t="s">
        <v>158</v>
      </c>
      <c r="C113" s="137">
        <v>2961.9999999999995</v>
      </c>
      <c r="D113" s="133">
        <v>2612.0000000000014</v>
      </c>
      <c r="E113" s="133">
        <v>490.9999999999996</v>
      </c>
      <c r="F113" s="133">
        <v>698.00000000000045</v>
      </c>
      <c r="G113" s="133">
        <v>2187.9999999999995</v>
      </c>
      <c r="H113" s="133">
        <v>134.00000000000003</v>
      </c>
      <c r="I113" s="133">
        <v>224</v>
      </c>
      <c r="J113" s="133">
        <v>164.00000000000009</v>
      </c>
      <c r="K113" s="133">
        <v>4904</v>
      </c>
      <c r="L113" s="133">
        <v>996.99999999999932</v>
      </c>
      <c r="M113" s="30">
        <v>0</v>
      </c>
      <c r="N113" s="33">
        <v>0</v>
      </c>
    </row>
    <row r="114" spans="1:14" x14ac:dyDescent="0.2">
      <c r="A114" s="166"/>
      <c r="B114" s="59" t="s">
        <v>8</v>
      </c>
      <c r="C114" s="137">
        <v>4590.9999999999991</v>
      </c>
      <c r="D114" s="133">
        <v>4141.9999999999955</v>
      </c>
      <c r="E114" s="133">
        <v>670.99999999999966</v>
      </c>
      <c r="F114" s="133">
        <v>873.00000000000034</v>
      </c>
      <c r="G114" s="133">
        <v>3366.0000000000018</v>
      </c>
      <c r="H114" s="133">
        <v>254.00000000000011</v>
      </c>
      <c r="I114" s="133">
        <v>509</v>
      </c>
      <c r="J114" s="133">
        <v>150.00000000000009</v>
      </c>
      <c r="K114" s="133">
        <v>9826.0000000000055</v>
      </c>
      <c r="L114" s="133">
        <v>1321.0000000000005</v>
      </c>
      <c r="M114" s="30">
        <v>0</v>
      </c>
      <c r="N114" s="33">
        <v>0</v>
      </c>
    </row>
    <row r="115" spans="1:14" x14ac:dyDescent="0.2">
      <c r="A115" s="166"/>
      <c r="B115" s="59" t="s">
        <v>5</v>
      </c>
      <c r="C115" s="137">
        <v>5590.0000000000027</v>
      </c>
      <c r="D115" s="133">
        <v>4398.0000000000018</v>
      </c>
      <c r="E115" s="133">
        <v>925.99999999999977</v>
      </c>
      <c r="F115" s="133">
        <v>1764.9999999999989</v>
      </c>
      <c r="G115" s="133">
        <v>3741.9999999999982</v>
      </c>
      <c r="H115" s="133">
        <v>260.00000000000011</v>
      </c>
      <c r="I115" s="133">
        <v>321.00000000000006</v>
      </c>
      <c r="J115" s="133">
        <v>72</v>
      </c>
      <c r="K115" s="133">
        <v>8444.9999999999982</v>
      </c>
      <c r="L115" s="133">
        <v>1583.0000000000009</v>
      </c>
      <c r="M115" s="30">
        <v>0</v>
      </c>
      <c r="N115" s="33">
        <v>0</v>
      </c>
    </row>
    <row r="116" spans="1:14" x14ac:dyDescent="0.2">
      <c r="A116" s="166"/>
      <c r="B116" s="59" t="s">
        <v>12</v>
      </c>
      <c r="C116" s="137">
        <v>3945.0000000000005</v>
      </c>
      <c r="D116" s="133">
        <v>3297.0000000000014</v>
      </c>
      <c r="E116" s="133">
        <v>716.00000000000023</v>
      </c>
      <c r="F116" s="133">
        <v>667.99999999999966</v>
      </c>
      <c r="G116" s="133">
        <v>3880.9999999999991</v>
      </c>
      <c r="H116" s="133">
        <v>184</v>
      </c>
      <c r="I116" s="133">
        <v>332.99999999999977</v>
      </c>
      <c r="J116" s="133">
        <v>308.00000000000017</v>
      </c>
      <c r="K116" s="133">
        <v>8801.0000000000036</v>
      </c>
      <c r="L116" s="133">
        <v>813.99999999999932</v>
      </c>
      <c r="M116" s="30">
        <v>0</v>
      </c>
      <c r="N116" s="33">
        <v>0</v>
      </c>
    </row>
    <row r="117" spans="1:14" x14ac:dyDescent="0.2">
      <c r="A117" s="166"/>
      <c r="B117" s="59" t="s">
        <v>17</v>
      </c>
      <c r="C117" s="137">
        <v>4163.9999999999964</v>
      </c>
      <c r="D117" s="133">
        <v>3682.9999999999991</v>
      </c>
      <c r="E117" s="133">
        <v>745.00000000000057</v>
      </c>
      <c r="F117" s="133">
        <v>754.99999999999977</v>
      </c>
      <c r="G117" s="133">
        <v>3924.9999999999991</v>
      </c>
      <c r="H117" s="133">
        <v>239.00000000000003</v>
      </c>
      <c r="I117" s="133">
        <v>310</v>
      </c>
      <c r="J117" s="133">
        <v>178.00000000000003</v>
      </c>
      <c r="K117" s="133">
        <v>6149.0000000000018</v>
      </c>
      <c r="L117" s="133">
        <v>604.99999999999966</v>
      </c>
      <c r="M117" s="30">
        <v>0</v>
      </c>
      <c r="N117" s="33">
        <v>0</v>
      </c>
    </row>
    <row r="118" spans="1:14" x14ac:dyDescent="0.2">
      <c r="A118" s="166"/>
      <c r="B118" s="59" t="s">
        <v>14</v>
      </c>
      <c r="C118" s="137">
        <v>4076.9999999999995</v>
      </c>
      <c r="D118" s="133">
        <v>3398.0000000000009</v>
      </c>
      <c r="E118" s="133">
        <v>598.99999999999966</v>
      </c>
      <c r="F118" s="133">
        <v>419</v>
      </c>
      <c r="G118" s="133">
        <v>3503.9999999999995</v>
      </c>
      <c r="H118" s="133">
        <v>226.00000000000003</v>
      </c>
      <c r="I118" s="133">
        <v>269.00000000000006</v>
      </c>
      <c r="J118" s="133">
        <v>126</v>
      </c>
      <c r="K118" s="133">
        <v>5061.9999999999982</v>
      </c>
      <c r="L118" s="133">
        <v>637.00000000000045</v>
      </c>
      <c r="M118" s="30">
        <v>0</v>
      </c>
      <c r="N118" s="33">
        <v>0</v>
      </c>
    </row>
    <row r="119" spans="1:14" x14ac:dyDescent="0.2">
      <c r="A119" s="166"/>
      <c r="B119" s="59" t="s">
        <v>53</v>
      </c>
      <c r="C119" s="137">
        <v>2277.0000000000018</v>
      </c>
      <c r="D119" s="133">
        <v>1823.9999999999995</v>
      </c>
      <c r="E119" s="133">
        <v>336.00000000000006</v>
      </c>
      <c r="F119" s="133">
        <v>278.00000000000023</v>
      </c>
      <c r="G119" s="133">
        <v>2195.9999999999995</v>
      </c>
      <c r="H119" s="133">
        <v>89.000000000000057</v>
      </c>
      <c r="I119" s="133">
        <v>125</v>
      </c>
      <c r="J119" s="133">
        <v>107</v>
      </c>
      <c r="K119" s="133">
        <v>3912.9999999999991</v>
      </c>
      <c r="L119" s="133">
        <v>1028.0000000000002</v>
      </c>
      <c r="M119" s="30">
        <v>0</v>
      </c>
      <c r="N119" s="33">
        <v>0</v>
      </c>
    </row>
    <row r="120" spans="1:14" x14ac:dyDescent="0.2">
      <c r="A120" s="166"/>
      <c r="B120" s="59" t="s">
        <v>18</v>
      </c>
      <c r="C120" s="137">
        <v>1231.9999999999998</v>
      </c>
      <c r="D120" s="133">
        <v>1139.9999999999993</v>
      </c>
      <c r="E120" s="133">
        <v>120.00000000000004</v>
      </c>
      <c r="F120" s="133">
        <v>41</v>
      </c>
      <c r="G120" s="133">
        <v>1168.0000000000002</v>
      </c>
      <c r="H120" s="133">
        <v>82</v>
      </c>
      <c r="I120" s="133">
        <v>81.999999999999929</v>
      </c>
      <c r="J120" s="133">
        <v>83.000000000000057</v>
      </c>
      <c r="K120" s="133">
        <v>1963.0000000000002</v>
      </c>
      <c r="L120" s="133">
        <v>146.00000000000006</v>
      </c>
      <c r="M120" s="30">
        <v>0</v>
      </c>
      <c r="N120" s="33">
        <v>0</v>
      </c>
    </row>
    <row r="121" spans="1:14" x14ac:dyDescent="0.2">
      <c r="A121" s="166"/>
      <c r="B121" s="59" t="s">
        <v>20</v>
      </c>
      <c r="C121" s="137">
        <v>9980.9999999999927</v>
      </c>
      <c r="D121" s="133">
        <v>8578.9999999999909</v>
      </c>
      <c r="E121" s="133">
        <v>1704.0000000000002</v>
      </c>
      <c r="F121" s="133">
        <v>1164.9999999999991</v>
      </c>
      <c r="G121" s="133">
        <v>10071.999999999998</v>
      </c>
      <c r="H121" s="133">
        <v>516</v>
      </c>
      <c r="I121" s="133">
        <v>656.00000000000034</v>
      </c>
      <c r="J121" s="133">
        <v>299</v>
      </c>
      <c r="K121" s="133">
        <v>19563.999999999996</v>
      </c>
      <c r="L121" s="133">
        <v>2359.9999999999982</v>
      </c>
      <c r="M121" s="30">
        <v>0</v>
      </c>
      <c r="N121" s="33">
        <v>0</v>
      </c>
    </row>
    <row r="122" spans="1:14" x14ac:dyDescent="0.2">
      <c r="A122" s="166"/>
      <c r="B122" s="59" t="s">
        <v>11</v>
      </c>
      <c r="C122" s="137">
        <v>3108.0000000000005</v>
      </c>
      <c r="D122" s="133">
        <v>2763.0000000000005</v>
      </c>
      <c r="E122" s="133">
        <v>344.00000000000006</v>
      </c>
      <c r="F122" s="133">
        <v>547.00000000000023</v>
      </c>
      <c r="G122" s="133">
        <v>3201.0000000000005</v>
      </c>
      <c r="H122" s="133">
        <v>205</v>
      </c>
      <c r="I122" s="133">
        <v>407</v>
      </c>
      <c r="J122" s="133">
        <v>114</v>
      </c>
      <c r="K122" s="133">
        <v>6226</v>
      </c>
      <c r="L122" s="133">
        <v>655</v>
      </c>
      <c r="M122" s="30">
        <v>0</v>
      </c>
      <c r="N122" s="33">
        <v>0</v>
      </c>
    </row>
    <row r="123" spans="1:14" x14ac:dyDescent="0.2">
      <c r="A123" s="166"/>
      <c r="B123" s="59" t="s">
        <v>13</v>
      </c>
      <c r="C123" s="137">
        <v>4988.9999999999982</v>
      </c>
      <c r="D123" s="133">
        <v>4244.9999999999982</v>
      </c>
      <c r="E123" s="133">
        <v>799.00000000000023</v>
      </c>
      <c r="F123" s="133">
        <v>998.00000000000057</v>
      </c>
      <c r="G123" s="133">
        <v>5467.0000000000055</v>
      </c>
      <c r="H123" s="133">
        <v>345</v>
      </c>
      <c r="I123" s="133">
        <v>242.00000000000003</v>
      </c>
      <c r="J123" s="133">
        <v>301.99999999999989</v>
      </c>
      <c r="K123" s="133">
        <v>8174.0000000000064</v>
      </c>
      <c r="L123" s="133">
        <v>800.00000000000023</v>
      </c>
      <c r="M123" s="30">
        <v>0</v>
      </c>
      <c r="N123" s="33">
        <v>0</v>
      </c>
    </row>
    <row r="124" spans="1:14" x14ac:dyDescent="0.2">
      <c r="A124" s="166"/>
      <c r="B124" s="59" t="s">
        <v>49</v>
      </c>
      <c r="C124" s="137">
        <v>1420.0000000000007</v>
      </c>
      <c r="D124" s="133">
        <v>1210.0000000000005</v>
      </c>
      <c r="E124" s="133">
        <v>244</v>
      </c>
      <c r="F124" s="133">
        <v>114</v>
      </c>
      <c r="G124" s="133">
        <v>1215.0000000000002</v>
      </c>
      <c r="H124" s="133">
        <v>66</v>
      </c>
      <c r="I124" s="133">
        <v>85</v>
      </c>
      <c r="J124" s="133">
        <v>108.00000000000004</v>
      </c>
      <c r="K124" s="133">
        <v>2583.9999999999991</v>
      </c>
      <c r="L124" s="133">
        <v>395</v>
      </c>
      <c r="M124" s="30">
        <v>0</v>
      </c>
      <c r="N124" s="33">
        <v>0</v>
      </c>
    </row>
    <row r="125" spans="1:14" x14ac:dyDescent="0.2">
      <c r="A125" s="166"/>
      <c r="B125" s="59" t="s">
        <v>6</v>
      </c>
      <c r="C125" s="137">
        <v>1487.0000000000005</v>
      </c>
      <c r="D125" s="133">
        <v>1464.0000000000002</v>
      </c>
      <c r="E125" s="133">
        <v>308</v>
      </c>
      <c r="F125" s="133">
        <v>169.00000000000003</v>
      </c>
      <c r="G125" s="133">
        <v>1359.0000000000007</v>
      </c>
      <c r="H125" s="133">
        <v>112.00000000000001</v>
      </c>
      <c r="I125" s="133">
        <v>186</v>
      </c>
      <c r="J125" s="133">
        <v>91</v>
      </c>
      <c r="K125" s="133">
        <v>3047</v>
      </c>
      <c r="L125" s="133">
        <v>300</v>
      </c>
      <c r="M125" s="30">
        <v>0</v>
      </c>
      <c r="N125" s="33">
        <v>0</v>
      </c>
    </row>
    <row r="126" spans="1:14" x14ac:dyDescent="0.2">
      <c r="A126" s="166"/>
      <c r="B126" s="59" t="s">
        <v>9</v>
      </c>
      <c r="C126" s="137">
        <v>3159.9999999999986</v>
      </c>
      <c r="D126" s="133">
        <v>2584.0000000000009</v>
      </c>
      <c r="E126" s="133">
        <v>576.00000000000034</v>
      </c>
      <c r="F126" s="133">
        <v>269.00000000000017</v>
      </c>
      <c r="G126" s="133">
        <v>3027.9999999999986</v>
      </c>
      <c r="H126" s="133">
        <v>219.00000000000006</v>
      </c>
      <c r="I126" s="133">
        <v>230</v>
      </c>
      <c r="J126" s="133">
        <v>270</v>
      </c>
      <c r="K126" s="133">
        <v>4851.0000000000009</v>
      </c>
      <c r="L126" s="133">
        <v>958.00000000000068</v>
      </c>
      <c r="M126" s="30">
        <v>0</v>
      </c>
      <c r="N126" s="33">
        <v>0</v>
      </c>
    </row>
    <row r="127" spans="1:14" x14ac:dyDescent="0.2">
      <c r="A127" s="166"/>
      <c r="B127" s="59" t="s">
        <v>7</v>
      </c>
      <c r="C127" s="137">
        <v>3604.9999999999982</v>
      </c>
      <c r="D127" s="133">
        <v>3033.0000000000009</v>
      </c>
      <c r="E127" s="133">
        <v>578.00000000000023</v>
      </c>
      <c r="F127" s="133">
        <v>311.00000000000006</v>
      </c>
      <c r="G127" s="133">
        <v>4076.9999999999995</v>
      </c>
      <c r="H127" s="133">
        <v>209.99999999999991</v>
      </c>
      <c r="I127" s="133">
        <v>292.00000000000023</v>
      </c>
      <c r="J127" s="133">
        <v>354.00000000000023</v>
      </c>
      <c r="K127" s="133">
        <v>7477.0000000000036</v>
      </c>
      <c r="L127" s="133">
        <v>584.00000000000011</v>
      </c>
      <c r="M127" s="30">
        <v>0</v>
      </c>
      <c r="N127" s="33">
        <v>0</v>
      </c>
    </row>
    <row r="128" spans="1:14" ht="13.5" thickBot="1" x14ac:dyDescent="0.25">
      <c r="A128" s="167"/>
      <c r="B128" s="60" t="s">
        <v>4</v>
      </c>
      <c r="C128" s="130">
        <v>88916.999999999884</v>
      </c>
      <c r="D128" s="131">
        <v>75031</v>
      </c>
      <c r="E128" s="131">
        <v>14778.999999999927</v>
      </c>
      <c r="F128" s="131">
        <v>14194.99999999998</v>
      </c>
      <c r="G128" s="131">
        <v>84783.999999999927</v>
      </c>
      <c r="H128" s="131">
        <v>4998.0000000000118</v>
      </c>
      <c r="I128" s="131">
        <v>6481.9999999999718</v>
      </c>
      <c r="J128" s="131">
        <v>3860.9999999999895</v>
      </c>
      <c r="K128" s="131">
        <v>160546.00000000032</v>
      </c>
      <c r="L128" s="131">
        <v>20400.000000000015</v>
      </c>
      <c r="M128" s="76">
        <v>0</v>
      </c>
      <c r="N128" s="140">
        <v>0</v>
      </c>
    </row>
    <row r="129" spans="1:14" ht="12.75" customHeight="1" x14ac:dyDescent="0.2">
      <c r="A129" s="166" t="s">
        <v>89</v>
      </c>
      <c r="B129" s="58" t="s">
        <v>47</v>
      </c>
      <c r="C129" s="134">
        <v>5558.0000000000009</v>
      </c>
      <c r="D129" s="135">
        <v>4861.0000000000027</v>
      </c>
      <c r="E129" s="135">
        <v>670</v>
      </c>
      <c r="F129" s="135">
        <v>929.00000000000023</v>
      </c>
      <c r="G129" s="135">
        <v>5726.9999999999936</v>
      </c>
      <c r="H129" s="135">
        <v>239.00000000000003</v>
      </c>
      <c r="I129" s="135">
        <v>323.00000000000006</v>
      </c>
      <c r="J129" s="135">
        <v>117.00000000000001</v>
      </c>
      <c r="K129" s="135">
        <v>10107.000000000009</v>
      </c>
      <c r="L129" s="135">
        <v>892.00000000000057</v>
      </c>
      <c r="M129" s="31">
        <v>0</v>
      </c>
      <c r="N129" s="32">
        <v>0</v>
      </c>
    </row>
    <row r="130" spans="1:14" x14ac:dyDescent="0.2">
      <c r="A130" s="166"/>
      <c r="B130" s="59" t="s">
        <v>10</v>
      </c>
      <c r="C130" s="137">
        <v>3805.0000000000005</v>
      </c>
      <c r="D130" s="133">
        <v>2920.9999999999991</v>
      </c>
      <c r="E130" s="133">
        <v>770.99999999999977</v>
      </c>
      <c r="F130" s="133">
        <v>245.99999999999991</v>
      </c>
      <c r="G130" s="133">
        <v>3703.0000000000027</v>
      </c>
      <c r="H130" s="133">
        <v>265.00000000000011</v>
      </c>
      <c r="I130" s="133">
        <v>161</v>
      </c>
      <c r="J130" s="133">
        <v>127.00000000000006</v>
      </c>
      <c r="K130" s="133">
        <v>7087.0000000000045</v>
      </c>
      <c r="L130" s="133">
        <v>372.00000000000006</v>
      </c>
      <c r="M130" s="30">
        <v>0</v>
      </c>
      <c r="N130" s="33">
        <v>0</v>
      </c>
    </row>
    <row r="131" spans="1:14" x14ac:dyDescent="0.2">
      <c r="A131" s="166"/>
      <c r="B131" s="59" t="s">
        <v>15</v>
      </c>
      <c r="C131" s="137">
        <v>2788.9999999999995</v>
      </c>
      <c r="D131" s="133">
        <v>2339.0000000000005</v>
      </c>
      <c r="E131" s="133">
        <v>350</v>
      </c>
      <c r="F131" s="133">
        <v>597.00000000000011</v>
      </c>
      <c r="G131" s="133">
        <v>2041.0000000000002</v>
      </c>
      <c r="H131" s="133">
        <v>152.0000000000002</v>
      </c>
      <c r="I131" s="133">
        <v>174.00000000000006</v>
      </c>
      <c r="J131" s="133">
        <v>103.00000000000001</v>
      </c>
      <c r="K131" s="133">
        <v>4896.0000000000018</v>
      </c>
      <c r="L131" s="133">
        <v>457.99999999999977</v>
      </c>
      <c r="M131" s="30">
        <v>0</v>
      </c>
      <c r="N131" s="33">
        <v>0</v>
      </c>
    </row>
    <row r="132" spans="1:14" x14ac:dyDescent="0.2">
      <c r="A132" s="166"/>
      <c r="B132" s="59" t="s">
        <v>16</v>
      </c>
      <c r="C132" s="137">
        <v>5463.0000000000027</v>
      </c>
      <c r="D132" s="133">
        <v>4856.9999999999991</v>
      </c>
      <c r="E132" s="133">
        <v>737</v>
      </c>
      <c r="F132" s="133">
        <v>816.00000000000023</v>
      </c>
      <c r="G132" s="133">
        <v>4163.0000000000009</v>
      </c>
      <c r="H132" s="133">
        <v>284</v>
      </c>
      <c r="I132" s="133">
        <v>282.00000000000023</v>
      </c>
      <c r="J132" s="133">
        <v>166.00000000000023</v>
      </c>
      <c r="K132" s="133">
        <v>9610.0000000000055</v>
      </c>
      <c r="L132" s="133">
        <v>974.99999999999977</v>
      </c>
      <c r="M132" s="30">
        <v>0</v>
      </c>
      <c r="N132" s="33">
        <v>0</v>
      </c>
    </row>
    <row r="133" spans="1:14" x14ac:dyDescent="0.2">
      <c r="A133" s="166"/>
      <c r="B133" s="59" t="s">
        <v>164</v>
      </c>
      <c r="C133" s="137">
        <v>11892.000000000009</v>
      </c>
      <c r="D133" s="133">
        <v>9412.9999999999964</v>
      </c>
      <c r="E133" s="133">
        <v>2372.9999999999995</v>
      </c>
      <c r="F133" s="133">
        <v>1379.9999999999995</v>
      </c>
      <c r="G133" s="133">
        <v>11610.000000000004</v>
      </c>
      <c r="H133" s="133">
        <v>697</v>
      </c>
      <c r="I133" s="133">
        <v>724.00000000000171</v>
      </c>
      <c r="J133" s="133">
        <v>303.99999999999989</v>
      </c>
      <c r="K133" s="133">
        <v>20047.999999999989</v>
      </c>
      <c r="L133" s="133">
        <v>2044.0000000000002</v>
      </c>
      <c r="M133" s="30">
        <v>0</v>
      </c>
      <c r="N133" s="33">
        <v>0</v>
      </c>
    </row>
    <row r="134" spans="1:14" x14ac:dyDescent="0.2">
      <c r="A134" s="166"/>
      <c r="B134" s="59" t="s">
        <v>158</v>
      </c>
      <c r="C134" s="137">
        <v>2712.0000000000009</v>
      </c>
      <c r="D134" s="133">
        <v>2461.0000000000009</v>
      </c>
      <c r="E134" s="133">
        <v>466.99999999999972</v>
      </c>
      <c r="F134" s="133">
        <v>629</v>
      </c>
      <c r="G134" s="133">
        <v>1814.0000000000002</v>
      </c>
      <c r="H134" s="133">
        <v>117.99999999999993</v>
      </c>
      <c r="I134" s="133">
        <v>162</v>
      </c>
      <c r="J134" s="133">
        <v>118.00000000000006</v>
      </c>
      <c r="K134" s="133">
        <v>3991.0000000000032</v>
      </c>
      <c r="L134" s="133">
        <v>628</v>
      </c>
      <c r="M134" s="30">
        <v>0</v>
      </c>
      <c r="N134" s="33">
        <v>0</v>
      </c>
    </row>
    <row r="135" spans="1:14" x14ac:dyDescent="0.2">
      <c r="A135" s="166"/>
      <c r="B135" s="59" t="s">
        <v>8</v>
      </c>
      <c r="C135" s="137">
        <v>4466</v>
      </c>
      <c r="D135" s="133">
        <v>4021.9999999999982</v>
      </c>
      <c r="E135" s="133">
        <v>634.99999999999955</v>
      </c>
      <c r="F135" s="133">
        <v>824</v>
      </c>
      <c r="G135" s="133">
        <v>2993.9999999999995</v>
      </c>
      <c r="H135" s="133">
        <v>239</v>
      </c>
      <c r="I135" s="133">
        <v>386.99999999999989</v>
      </c>
      <c r="J135" s="133">
        <v>134.00000000000009</v>
      </c>
      <c r="K135" s="133">
        <v>9053.9999999999982</v>
      </c>
      <c r="L135" s="133">
        <v>1005.0000000000002</v>
      </c>
      <c r="M135" s="30">
        <v>0</v>
      </c>
      <c r="N135" s="33">
        <v>0</v>
      </c>
    </row>
    <row r="136" spans="1:14" x14ac:dyDescent="0.2">
      <c r="A136" s="166"/>
      <c r="B136" s="59" t="s">
        <v>5</v>
      </c>
      <c r="C136" s="137">
        <v>5241.9999999999982</v>
      </c>
      <c r="D136" s="133">
        <v>4204</v>
      </c>
      <c r="E136" s="133">
        <v>875</v>
      </c>
      <c r="F136" s="133">
        <v>1312.9999999999995</v>
      </c>
      <c r="G136" s="133">
        <v>3407.0000000000018</v>
      </c>
      <c r="H136" s="133">
        <v>232.00000000000003</v>
      </c>
      <c r="I136" s="133">
        <v>241.00000000000003</v>
      </c>
      <c r="J136" s="133">
        <v>50.000000000000014</v>
      </c>
      <c r="K136" s="133">
        <v>7606.9999999999964</v>
      </c>
      <c r="L136" s="133">
        <v>884.00000000000023</v>
      </c>
      <c r="M136" s="30">
        <v>0</v>
      </c>
      <c r="N136" s="33">
        <v>0</v>
      </c>
    </row>
    <row r="137" spans="1:14" x14ac:dyDescent="0.2">
      <c r="A137" s="166"/>
      <c r="B137" s="59" t="s">
        <v>12</v>
      </c>
      <c r="C137" s="137">
        <v>3763.9999999999986</v>
      </c>
      <c r="D137" s="133">
        <v>3134.9999999999995</v>
      </c>
      <c r="E137" s="133">
        <v>689.99999999999898</v>
      </c>
      <c r="F137" s="133">
        <v>647.00000000000045</v>
      </c>
      <c r="G137" s="133">
        <v>3510</v>
      </c>
      <c r="H137" s="133">
        <v>174.00000000000011</v>
      </c>
      <c r="I137" s="133">
        <v>271</v>
      </c>
      <c r="J137" s="133">
        <v>267</v>
      </c>
      <c r="K137" s="133">
        <v>8417.9999999999945</v>
      </c>
      <c r="L137" s="133">
        <v>685.99999999999966</v>
      </c>
      <c r="M137" s="30">
        <v>0</v>
      </c>
      <c r="N137" s="33">
        <v>0</v>
      </c>
    </row>
    <row r="138" spans="1:14" x14ac:dyDescent="0.2">
      <c r="A138" s="166"/>
      <c r="B138" s="59" t="s">
        <v>17</v>
      </c>
      <c r="C138" s="137">
        <v>3991</v>
      </c>
      <c r="D138" s="133">
        <v>3490.0000000000032</v>
      </c>
      <c r="E138" s="133">
        <v>647</v>
      </c>
      <c r="F138" s="133">
        <v>704</v>
      </c>
      <c r="G138" s="133">
        <v>3671.0000000000023</v>
      </c>
      <c r="H138" s="133">
        <v>228.00000000000009</v>
      </c>
      <c r="I138" s="133">
        <v>271</v>
      </c>
      <c r="J138" s="133">
        <v>149.00000000000003</v>
      </c>
      <c r="K138" s="133">
        <v>5704.9999999999991</v>
      </c>
      <c r="L138" s="133">
        <v>518</v>
      </c>
      <c r="M138" s="30">
        <v>0</v>
      </c>
      <c r="N138" s="33">
        <v>0</v>
      </c>
    </row>
    <row r="139" spans="1:14" x14ac:dyDescent="0.2">
      <c r="A139" s="166"/>
      <c r="B139" s="59" t="s">
        <v>14</v>
      </c>
      <c r="C139" s="137">
        <v>3635</v>
      </c>
      <c r="D139" s="133">
        <v>3003.0000000000005</v>
      </c>
      <c r="E139" s="133">
        <v>539.00000000000045</v>
      </c>
      <c r="F139" s="133">
        <v>375</v>
      </c>
      <c r="G139" s="133">
        <v>3044</v>
      </c>
      <c r="H139" s="133">
        <v>191</v>
      </c>
      <c r="I139" s="133">
        <v>214.00000000000006</v>
      </c>
      <c r="J139" s="133">
        <v>96.000000000000014</v>
      </c>
      <c r="K139" s="133">
        <v>4438.0000000000018</v>
      </c>
      <c r="L139" s="133">
        <v>411.00000000000017</v>
      </c>
      <c r="M139" s="30">
        <v>0</v>
      </c>
      <c r="N139" s="33">
        <v>0</v>
      </c>
    </row>
    <row r="140" spans="1:14" x14ac:dyDescent="0.2">
      <c r="A140" s="166"/>
      <c r="B140" s="59" t="s">
        <v>53</v>
      </c>
      <c r="C140" s="137">
        <v>2081.9999999999995</v>
      </c>
      <c r="D140" s="133">
        <v>1650.0000000000005</v>
      </c>
      <c r="E140" s="133">
        <v>311.00000000000011</v>
      </c>
      <c r="F140" s="133">
        <v>160.00000000000003</v>
      </c>
      <c r="G140" s="133">
        <v>1918.0000000000009</v>
      </c>
      <c r="H140" s="133">
        <v>80.000000000000043</v>
      </c>
      <c r="I140" s="133">
        <v>72</v>
      </c>
      <c r="J140" s="133">
        <v>87.000000000000043</v>
      </c>
      <c r="K140" s="133">
        <v>3468.9999999999991</v>
      </c>
      <c r="L140" s="133">
        <v>482.99999999999977</v>
      </c>
      <c r="M140" s="30">
        <v>0</v>
      </c>
      <c r="N140" s="33">
        <v>0</v>
      </c>
    </row>
    <row r="141" spans="1:14" x14ac:dyDescent="0.2">
      <c r="A141" s="166"/>
      <c r="B141" s="59" t="s">
        <v>18</v>
      </c>
      <c r="C141" s="137">
        <v>1134.9999999999993</v>
      </c>
      <c r="D141" s="133">
        <v>1028.0000000000011</v>
      </c>
      <c r="E141" s="133">
        <v>110.00000000000003</v>
      </c>
      <c r="F141" s="133">
        <v>15.000000000000009</v>
      </c>
      <c r="G141" s="133">
        <v>903.00000000000023</v>
      </c>
      <c r="H141" s="133">
        <v>73.000000000000014</v>
      </c>
      <c r="I141" s="133">
        <v>57</v>
      </c>
      <c r="J141" s="133">
        <v>37.000000000000021</v>
      </c>
      <c r="K141" s="133">
        <v>1764</v>
      </c>
      <c r="L141" s="133">
        <v>105.00000000000001</v>
      </c>
      <c r="M141" s="30">
        <v>0</v>
      </c>
      <c r="N141" s="33">
        <v>0</v>
      </c>
    </row>
    <row r="142" spans="1:14" x14ac:dyDescent="0.2">
      <c r="A142" s="166"/>
      <c r="B142" s="59" t="s">
        <v>20</v>
      </c>
      <c r="C142" s="137">
        <v>8906.0000000000073</v>
      </c>
      <c r="D142" s="133">
        <v>7618.0000000000036</v>
      </c>
      <c r="E142" s="133">
        <v>1471</v>
      </c>
      <c r="F142" s="133">
        <v>771.00000000000045</v>
      </c>
      <c r="G142" s="133">
        <v>8358</v>
      </c>
      <c r="H142" s="133">
        <v>471</v>
      </c>
      <c r="I142" s="133">
        <v>426.99999999999989</v>
      </c>
      <c r="J142" s="133">
        <v>157.00000000000011</v>
      </c>
      <c r="K142" s="133">
        <v>16800.999999999996</v>
      </c>
      <c r="L142" s="133">
        <v>1237.9999999999989</v>
      </c>
      <c r="M142" s="30">
        <v>0</v>
      </c>
      <c r="N142" s="33">
        <v>0</v>
      </c>
    </row>
    <row r="143" spans="1:14" x14ac:dyDescent="0.2">
      <c r="A143" s="166"/>
      <c r="B143" s="59" t="s">
        <v>11</v>
      </c>
      <c r="C143" s="137">
        <v>2827</v>
      </c>
      <c r="D143" s="133">
        <v>2541.9999999999986</v>
      </c>
      <c r="E143" s="133">
        <v>275</v>
      </c>
      <c r="F143" s="133">
        <v>451.9999999999996</v>
      </c>
      <c r="G143" s="133">
        <v>2709</v>
      </c>
      <c r="H143" s="133">
        <v>187.00000000000003</v>
      </c>
      <c r="I143" s="133">
        <v>256.00000000000011</v>
      </c>
      <c r="J143" s="133">
        <v>74.000000000000014</v>
      </c>
      <c r="K143" s="133">
        <v>5485</v>
      </c>
      <c r="L143" s="133">
        <v>308.00000000000011</v>
      </c>
      <c r="M143" s="30">
        <v>0</v>
      </c>
      <c r="N143" s="33">
        <v>0</v>
      </c>
    </row>
    <row r="144" spans="1:14" x14ac:dyDescent="0.2">
      <c r="A144" s="166"/>
      <c r="B144" s="59" t="s">
        <v>13</v>
      </c>
      <c r="C144" s="137">
        <v>4829.9999999999991</v>
      </c>
      <c r="D144" s="133">
        <v>4104.0000000000018</v>
      </c>
      <c r="E144" s="133">
        <v>769.00000000000011</v>
      </c>
      <c r="F144" s="133">
        <v>967.00000000000057</v>
      </c>
      <c r="G144" s="133">
        <v>5079.9999999999973</v>
      </c>
      <c r="H144" s="133">
        <v>330.00000000000006</v>
      </c>
      <c r="I144" s="133">
        <v>207.00000000000003</v>
      </c>
      <c r="J144" s="133">
        <v>154</v>
      </c>
      <c r="K144" s="133">
        <v>7655</v>
      </c>
      <c r="L144" s="133">
        <v>619.00000000000034</v>
      </c>
      <c r="M144" s="30">
        <v>0</v>
      </c>
      <c r="N144" s="33">
        <v>0</v>
      </c>
    </row>
    <row r="145" spans="1:14" x14ac:dyDescent="0.2">
      <c r="A145" s="166"/>
      <c r="B145" s="59" t="s">
        <v>49</v>
      </c>
      <c r="C145" s="137">
        <v>1343.0000000000002</v>
      </c>
      <c r="D145" s="133">
        <v>1171.0000000000002</v>
      </c>
      <c r="E145" s="133">
        <v>230</v>
      </c>
      <c r="F145" s="133">
        <v>114</v>
      </c>
      <c r="G145" s="133">
        <v>1139</v>
      </c>
      <c r="H145" s="133">
        <v>56.000000000000021</v>
      </c>
      <c r="I145" s="133">
        <v>74.000000000000043</v>
      </c>
      <c r="J145" s="133">
        <v>105</v>
      </c>
      <c r="K145" s="133">
        <v>2416.9999999999991</v>
      </c>
      <c r="L145" s="133">
        <v>331</v>
      </c>
      <c r="M145" s="30">
        <v>0</v>
      </c>
      <c r="N145" s="33">
        <v>0</v>
      </c>
    </row>
    <row r="146" spans="1:14" x14ac:dyDescent="0.2">
      <c r="A146" s="166"/>
      <c r="B146" s="59" t="s">
        <v>6</v>
      </c>
      <c r="C146" s="137">
        <v>1202.9999999999995</v>
      </c>
      <c r="D146" s="133">
        <v>1208</v>
      </c>
      <c r="E146" s="133">
        <v>231</v>
      </c>
      <c r="F146" s="133">
        <v>142</v>
      </c>
      <c r="G146" s="133">
        <v>1147.0000000000002</v>
      </c>
      <c r="H146" s="133">
        <v>95</v>
      </c>
      <c r="I146" s="133">
        <v>139.00000000000003</v>
      </c>
      <c r="J146" s="133">
        <v>66.000000000000014</v>
      </c>
      <c r="K146" s="133">
        <v>2448.9999999999995</v>
      </c>
      <c r="L146" s="133">
        <v>154</v>
      </c>
      <c r="M146" s="30">
        <v>0</v>
      </c>
      <c r="N146" s="33">
        <v>0</v>
      </c>
    </row>
    <row r="147" spans="1:14" x14ac:dyDescent="0.2">
      <c r="A147" s="166"/>
      <c r="B147" s="59" t="s">
        <v>9</v>
      </c>
      <c r="C147" s="137">
        <v>2934.0000000000027</v>
      </c>
      <c r="D147" s="133">
        <v>2422</v>
      </c>
      <c r="E147" s="133">
        <v>516</v>
      </c>
      <c r="F147" s="133">
        <v>238.0000000000002</v>
      </c>
      <c r="G147" s="133">
        <v>2531.9999999999995</v>
      </c>
      <c r="H147" s="133">
        <v>174.00000000000011</v>
      </c>
      <c r="I147" s="133">
        <v>144.00000000000003</v>
      </c>
      <c r="J147" s="133">
        <v>158</v>
      </c>
      <c r="K147" s="133">
        <v>4217.9999999999991</v>
      </c>
      <c r="L147" s="133">
        <v>642.00000000000034</v>
      </c>
      <c r="M147" s="30">
        <v>0</v>
      </c>
      <c r="N147" s="33">
        <v>0</v>
      </c>
    </row>
    <row r="148" spans="1:14" x14ac:dyDescent="0.2">
      <c r="A148" s="166"/>
      <c r="B148" s="59" t="s">
        <v>7</v>
      </c>
      <c r="C148" s="137">
        <v>3526.0000000000005</v>
      </c>
      <c r="D148" s="133">
        <v>2960.9999999999995</v>
      </c>
      <c r="E148" s="133">
        <v>571</v>
      </c>
      <c r="F148" s="133">
        <v>287</v>
      </c>
      <c r="G148" s="133">
        <v>3935</v>
      </c>
      <c r="H148" s="133">
        <v>204.99999999999991</v>
      </c>
      <c r="I148" s="133">
        <v>265.00000000000011</v>
      </c>
      <c r="J148" s="133">
        <v>342.00000000000017</v>
      </c>
      <c r="K148" s="133">
        <v>7037.9999999999982</v>
      </c>
      <c r="L148" s="133">
        <v>502.99999999999983</v>
      </c>
      <c r="M148" s="30">
        <v>0</v>
      </c>
      <c r="N148" s="33">
        <v>0</v>
      </c>
    </row>
    <row r="149" spans="1:14" ht="13.5" thickBot="1" x14ac:dyDescent="0.25">
      <c r="A149" s="167"/>
      <c r="B149" s="60" t="s">
        <v>4</v>
      </c>
      <c r="C149" s="130">
        <v>82102.999999999956</v>
      </c>
      <c r="D149" s="131">
        <v>69409.999999999884</v>
      </c>
      <c r="E149" s="131">
        <v>13237.999999999993</v>
      </c>
      <c r="F149" s="131">
        <v>11605.999999999996</v>
      </c>
      <c r="G149" s="131">
        <v>73405.000000000015</v>
      </c>
      <c r="H149" s="131">
        <v>4490</v>
      </c>
      <c r="I149" s="131">
        <v>4851.00000000001</v>
      </c>
      <c r="J149" s="131">
        <v>2811.0000000000091</v>
      </c>
      <c r="K149" s="131">
        <v>142256.99999999983</v>
      </c>
      <c r="L149" s="131">
        <v>13255.999999999955</v>
      </c>
      <c r="M149" s="76">
        <v>0</v>
      </c>
      <c r="N149" s="140">
        <v>0</v>
      </c>
    </row>
    <row r="150" spans="1:14" ht="12.75" customHeight="1" x14ac:dyDescent="0.2">
      <c r="A150" s="168" t="s">
        <v>83</v>
      </c>
      <c r="B150" s="58" t="s">
        <v>47</v>
      </c>
      <c r="C150" s="134">
        <v>4524.9999999999982</v>
      </c>
      <c r="D150" s="135">
        <v>4068.0000000000005</v>
      </c>
      <c r="E150" s="135">
        <v>602.00000000000045</v>
      </c>
      <c r="F150" s="135">
        <v>648.99999999999977</v>
      </c>
      <c r="G150" s="135">
        <v>3856.0000000000014</v>
      </c>
      <c r="H150" s="135">
        <v>148.99999999999977</v>
      </c>
      <c r="I150" s="135">
        <v>233</v>
      </c>
      <c r="J150" s="135">
        <v>109</v>
      </c>
      <c r="K150" s="135">
        <v>7062.0000000000009</v>
      </c>
      <c r="L150" s="135">
        <v>756.99999999999943</v>
      </c>
      <c r="M150" s="31">
        <v>0</v>
      </c>
      <c r="N150" s="32">
        <v>0</v>
      </c>
    </row>
    <row r="151" spans="1:14" x14ac:dyDescent="0.2">
      <c r="A151" s="168"/>
      <c r="B151" s="59" t="s">
        <v>10</v>
      </c>
      <c r="C151" s="137">
        <v>3376.0000000000009</v>
      </c>
      <c r="D151" s="133">
        <v>2631.0000000000005</v>
      </c>
      <c r="E151" s="133">
        <v>667.00000000000045</v>
      </c>
      <c r="F151" s="133">
        <v>148</v>
      </c>
      <c r="G151" s="133">
        <v>3002.0000000000014</v>
      </c>
      <c r="H151" s="133">
        <v>220</v>
      </c>
      <c r="I151" s="133">
        <v>126.00000000000007</v>
      </c>
      <c r="J151" s="133">
        <v>108</v>
      </c>
      <c r="K151" s="133">
        <v>5817</v>
      </c>
      <c r="L151" s="133">
        <v>366.00000000000017</v>
      </c>
      <c r="M151" s="30">
        <v>0</v>
      </c>
      <c r="N151" s="33">
        <v>0</v>
      </c>
    </row>
    <row r="152" spans="1:14" x14ac:dyDescent="0.2">
      <c r="A152" s="168"/>
      <c r="B152" s="59" t="s">
        <v>15</v>
      </c>
      <c r="C152" s="137">
        <v>2110.0000000000005</v>
      </c>
      <c r="D152" s="133">
        <v>1932.9999999999993</v>
      </c>
      <c r="E152" s="133">
        <v>279.00000000000017</v>
      </c>
      <c r="F152" s="133">
        <v>145.00000000000003</v>
      </c>
      <c r="G152" s="133">
        <v>1696</v>
      </c>
      <c r="H152" s="133">
        <v>83</v>
      </c>
      <c r="I152" s="133">
        <v>116.99999999999993</v>
      </c>
      <c r="J152" s="133">
        <v>94</v>
      </c>
      <c r="K152" s="133">
        <v>3094.9999999999991</v>
      </c>
      <c r="L152" s="133">
        <v>458</v>
      </c>
      <c r="M152" s="30">
        <v>0</v>
      </c>
      <c r="N152" s="33">
        <v>0</v>
      </c>
    </row>
    <row r="153" spans="1:14" x14ac:dyDescent="0.2">
      <c r="A153" s="168"/>
      <c r="B153" s="59" t="s">
        <v>16</v>
      </c>
      <c r="C153" s="137">
        <v>4560.9999999999973</v>
      </c>
      <c r="D153" s="133">
        <v>3990.0000000000032</v>
      </c>
      <c r="E153" s="133">
        <v>601.00000000000023</v>
      </c>
      <c r="F153" s="133">
        <v>582.00000000000011</v>
      </c>
      <c r="G153" s="133">
        <v>3453.9999999999977</v>
      </c>
      <c r="H153" s="133">
        <v>238.00000000000014</v>
      </c>
      <c r="I153" s="133">
        <v>235.00000000000017</v>
      </c>
      <c r="J153" s="133">
        <v>139.99999999999991</v>
      </c>
      <c r="K153" s="133">
        <v>7863.0000000000036</v>
      </c>
      <c r="L153" s="133">
        <v>738.99999999999966</v>
      </c>
      <c r="M153" s="30">
        <v>0</v>
      </c>
      <c r="N153" s="33">
        <v>0</v>
      </c>
    </row>
    <row r="154" spans="1:14" x14ac:dyDescent="0.2">
      <c r="A154" s="168"/>
      <c r="B154" s="59" t="s">
        <v>164</v>
      </c>
      <c r="C154" s="137">
        <v>9354.9999999999982</v>
      </c>
      <c r="D154" s="133">
        <v>7773</v>
      </c>
      <c r="E154" s="133">
        <v>1849.0000000000002</v>
      </c>
      <c r="F154" s="133">
        <v>759.00000000000068</v>
      </c>
      <c r="G154" s="133">
        <v>7404.0000000000073</v>
      </c>
      <c r="H154" s="133">
        <v>485.99999999999977</v>
      </c>
      <c r="I154" s="133">
        <v>555.99999999999966</v>
      </c>
      <c r="J154" s="133">
        <v>251</v>
      </c>
      <c r="K154" s="133">
        <v>11832.999999999978</v>
      </c>
      <c r="L154" s="133">
        <v>1570.0000000000027</v>
      </c>
      <c r="M154" s="30">
        <v>0</v>
      </c>
      <c r="N154" s="33">
        <v>0</v>
      </c>
    </row>
    <row r="155" spans="1:14" x14ac:dyDescent="0.2">
      <c r="A155" s="168"/>
      <c r="B155" s="59" t="s">
        <v>158</v>
      </c>
      <c r="C155" s="137">
        <v>2459.0000000000014</v>
      </c>
      <c r="D155" s="133">
        <v>2271</v>
      </c>
      <c r="E155" s="133">
        <v>430.99999999999977</v>
      </c>
      <c r="F155" s="133">
        <v>412.99999999999977</v>
      </c>
      <c r="G155" s="133">
        <v>1560</v>
      </c>
      <c r="H155" s="133">
        <v>100.00000000000001</v>
      </c>
      <c r="I155" s="133">
        <v>155</v>
      </c>
      <c r="J155" s="133">
        <v>88</v>
      </c>
      <c r="K155" s="133">
        <v>2845.9999999999986</v>
      </c>
      <c r="L155" s="133">
        <v>553.00000000000023</v>
      </c>
      <c r="M155" s="30">
        <v>0</v>
      </c>
      <c r="N155" s="33">
        <v>0</v>
      </c>
    </row>
    <row r="156" spans="1:14" x14ac:dyDescent="0.2">
      <c r="A156" s="168"/>
      <c r="B156" s="59" t="s">
        <v>8</v>
      </c>
      <c r="C156" s="137">
        <v>3780.9999999999991</v>
      </c>
      <c r="D156" s="133">
        <v>3448.0000000000005</v>
      </c>
      <c r="E156" s="133">
        <v>528.99999999999977</v>
      </c>
      <c r="F156" s="133">
        <v>671.00000000000023</v>
      </c>
      <c r="G156" s="133">
        <v>2606</v>
      </c>
      <c r="H156" s="133">
        <v>201</v>
      </c>
      <c r="I156" s="133">
        <v>321.99999999999983</v>
      </c>
      <c r="J156" s="133">
        <v>110.00000000000009</v>
      </c>
      <c r="K156" s="133">
        <v>7255.0000000000018</v>
      </c>
      <c r="L156" s="133">
        <v>906</v>
      </c>
      <c r="M156" s="30">
        <v>0</v>
      </c>
      <c r="N156" s="33">
        <v>0</v>
      </c>
    </row>
    <row r="157" spans="1:14" x14ac:dyDescent="0.2">
      <c r="A157" s="168"/>
      <c r="B157" s="59" t="s">
        <v>5</v>
      </c>
      <c r="C157" s="137">
        <v>4569.9999999999973</v>
      </c>
      <c r="D157" s="133">
        <v>3627.0000000000018</v>
      </c>
      <c r="E157" s="133">
        <v>792.99999999999977</v>
      </c>
      <c r="F157" s="133">
        <v>901.99999999999966</v>
      </c>
      <c r="G157" s="133">
        <v>2703</v>
      </c>
      <c r="H157" s="133">
        <v>199</v>
      </c>
      <c r="I157" s="133">
        <v>176.00000000000003</v>
      </c>
      <c r="J157" s="133">
        <v>46.000000000000014</v>
      </c>
      <c r="K157" s="133">
        <v>5877.0000000000009</v>
      </c>
      <c r="L157" s="133">
        <v>714.99999999999977</v>
      </c>
      <c r="M157" s="30">
        <v>0</v>
      </c>
      <c r="N157" s="33">
        <v>0</v>
      </c>
    </row>
    <row r="158" spans="1:14" x14ac:dyDescent="0.2">
      <c r="A158" s="168"/>
      <c r="B158" s="59" t="s">
        <v>12</v>
      </c>
      <c r="C158" s="137">
        <v>3331.0000000000027</v>
      </c>
      <c r="D158" s="133">
        <v>2809.9999999999991</v>
      </c>
      <c r="E158" s="133">
        <v>605.00000000000011</v>
      </c>
      <c r="F158" s="133">
        <v>424.00000000000011</v>
      </c>
      <c r="G158" s="133">
        <v>2681</v>
      </c>
      <c r="H158" s="133">
        <v>122.99999999999991</v>
      </c>
      <c r="I158" s="133">
        <v>191</v>
      </c>
      <c r="J158" s="133">
        <v>168.00000000000011</v>
      </c>
      <c r="K158" s="133">
        <v>4590.9999999999991</v>
      </c>
      <c r="L158" s="133">
        <v>584.00000000000045</v>
      </c>
      <c r="M158" s="30">
        <v>0</v>
      </c>
      <c r="N158" s="33">
        <v>0</v>
      </c>
    </row>
    <row r="159" spans="1:14" x14ac:dyDescent="0.2">
      <c r="A159" s="168"/>
      <c r="B159" s="59" t="s">
        <v>17</v>
      </c>
      <c r="C159" s="137">
        <v>3532.0000000000018</v>
      </c>
      <c r="D159" s="133">
        <v>3011</v>
      </c>
      <c r="E159" s="133">
        <v>620.00000000000023</v>
      </c>
      <c r="F159" s="133">
        <v>597.00000000000011</v>
      </c>
      <c r="G159" s="133">
        <v>2213.0000000000009</v>
      </c>
      <c r="H159" s="133">
        <v>162.00000000000006</v>
      </c>
      <c r="I159" s="133">
        <v>218.00000000000006</v>
      </c>
      <c r="J159" s="133">
        <v>85</v>
      </c>
      <c r="K159" s="133">
        <v>3234.0000000000014</v>
      </c>
      <c r="L159" s="133">
        <v>434.00000000000017</v>
      </c>
      <c r="M159" s="30">
        <v>0</v>
      </c>
      <c r="N159" s="33">
        <v>0</v>
      </c>
    </row>
    <row r="160" spans="1:14" x14ac:dyDescent="0.2">
      <c r="A160" s="168"/>
      <c r="B160" s="59" t="s">
        <v>14</v>
      </c>
      <c r="C160" s="137">
        <v>3234.9999999999991</v>
      </c>
      <c r="D160" s="133">
        <v>2692.0000000000009</v>
      </c>
      <c r="E160" s="133">
        <v>427.99999999999983</v>
      </c>
      <c r="F160" s="133">
        <v>368</v>
      </c>
      <c r="G160" s="133">
        <v>2163.0000000000005</v>
      </c>
      <c r="H160" s="133">
        <v>151</v>
      </c>
      <c r="I160" s="133">
        <v>164</v>
      </c>
      <c r="J160" s="133">
        <v>94.000000000000028</v>
      </c>
      <c r="K160" s="133">
        <v>3328</v>
      </c>
      <c r="L160" s="133">
        <v>363.00000000000017</v>
      </c>
      <c r="M160" s="30">
        <v>0</v>
      </c>
      <c r="N160" s="33">
        <v>0</v>
      </c>
    </row>
    <row r="161" spans="1:14" x14ac:dyDescent="0.2">
      <c r="A161" s="168"/>
      <c r="B161" s="59" t="s">
        <v>53</v>
      </c>
      <c r="C161" s="137">
        <v>2011.9999999999995</v>
      </c>
      <c r="D161" s="133">
        <v>1567.0000000000014</v>
      </c>
      <c r="E161" s="133">
        <v>294</v>
      </c>
      <c r="F161" s="133">
        <v>155</v>
      </c>
      <c r="G161" s="133">
        <v>1448.0000000000002</v>
      </c>
      <c r="H161" s="133">
        <v>62</v>
      </c>
      <c r="I161" s="133">
        <v>60</v>
      </c>
      <c r="J161" s="133">
        <v>71</v>
      </c>
      <c r="K161" s="133">
        <v>2384.0000000000005</v>
      </c>
      <c r="L161" s="133">
        <v>479</v>
      </c>
      <c r="M161" s="30">
        <v>0</v>
      </c>
      <c r="N161" s="33">
        <v>0</v>
      </c>
    </row>
    <row r="162" spans="1:14" x14ac:dyDescent="0.2">
      <c r="A162" s="168"/>
      <c r="B162" s="59" t="s">
        <v>18</v>
      </c>
      <c r="C162" s="137">
        <v>1082.0000000000002</v>
      </c>
      <c r="D162" s="133">
        <v>976.99999999999989</v>
      </c>
      <c r="E162" s="133">
        <v>111.00000000000003</v>
      </c>
      <c r="F162" s="133">
        <v>13.000000000000007</v>
      </c>
      <c r="G162" s="133">
        <v>731.00000000000068</v>
      </c>
      <c r="H162" s="133">
        <v>49</v>
      </c>
      <c r="I162" s="133">
        <v>38</v>
      </c>
      <c r="J162" s="133">
        <v>28.000000000000007</v>
      </c>
      <c r="K162" s="133">
        <v>1073</v>
      </c>
      <c r="L162" s="133">
        <v>102.00000000000001</v>
      </c>
      <c r="M162" s="30">
        <v>0</v>
      </c>
      <c r="N162" s="33">
        <v>0</v>
      </c>
    </row>
    <row r="163" spans="1:14" x14ac:dyDescent="0.2">
      <c r="A163" s="168"/>
      <c r="B163" s="59" t="s">
        <v>20</v>
      </c>
      <c r="C163" s="137">
        <v>7717.9999999999982</v>
      </c>
      <c r="D163" s="133">
        <v>6642.0000000000009</v>
      </c>
      <c r="E163" s="133">
        <v>1332.9999999999993</v>
      </c>
      <c r="F163" s="133">
        <v>650.0000000000008</v>
      </c>
      <c r="G163" s="133">
        <v>6683.0000000000036</v>
      </c>
      <c r="H163" s="133">
        <v>437.00000000000006</v>
      </c>
      <c r="I163" s="133">
        <v>357.99999999999983</v>
      </c>
      <c r="J163" s="133">
        <v>128.99999999999991</v>
      </c>
      <c r="K163" s="133">
        <v>12244.000000000004</v>
      </c>
      <c r="L163" s="133">
        <v>1053.0000000000007</v>
      </c>
      <c r="M163" s="30">
        <v>0</v>
      </c>
      <c r="N163" s="33">
        <v>0</v>
      </c>
    </row>
    <row r="164" spans="1:14" x14ac:dyDescent="0.2">
      <c r="A164" s="168"/>
      <c r="B164" s="59" t="s">
        <v>11</v>
      </c>
      <c r="C164" s="137">
        <v>2620.0000000000009</v>
      </c>
      <c r="D164" s="133">
        <v>2358.9999999999991</v>
      </c>
      <c r="E164" s="133">
        <v>239.0000000000002</v>
      </c>
      <c r="F164" s="133">
        <v>421</v>
      </c>
      <c r="G164" s="133">
        <v>2354.9999999999995</v>
      </c>
      <c r="H164" s="133">
        <v>149.00000000000006</v>
      </c>
      <c r="I164" s="133">
        <v>220</v>
      </c>
      <c r="J164" s="133">
        <v>57</v>
      </c>
      <c r="K164" s="133">
        <v>4786.9999999999991</v>
      </c>
      <c r="L164" s="133">
        <v>247</v>
      </c>
      <c r="M164" s="30">
        <v>0</v>
      </c>
      <c r="N164" s="33">
        <v>0</v>
      </c>
    </row>
    <row r="165" spans="1:14" x14ac:dyDescent="0.2">
      <c r="A165" s="168"/>
      <c r="B165" s="59" t="s">
        <v>13</v>
      </c>
      <c r="C165" s="137">
        <v>4269.0000000000036</v>
      </c>
      <c r="D165" s="133">
        <v>3644.9999999999959</v>
      </c>
      <c r="E165" s="133">
        <v>705.00000000000023</v>
      </c>
      <c r="F165" s="133">
        <v>830.00000000000045</v>
      </c>
      <c r="G165" s="133">
        <v>4458.9999999999991</v>
      </c>
      <c r="H165" s="133">
        <v>287</v>
      </c>
      <c r="I165" s="133">
        <v>184.99999999999983</v>
      </c>
      <c r="J165" s="133">
        <v>122.00000000000001</v>
      </c>
      <c r="K165" s="133">
        <v>6557.0000000000018</v>
      </c>
      <c r="L165" s="133">
        <v>538.00000000000057</v>
      </c>
      <c r="M165" s="30">
        <v>0</v>
      </c>
      <c r="N165" s="33">
        <v>0</v>
      </c>
    </row>
    <row r="166" spans="1:14" x14ac:dyDescent="0.2">
      <c r="A166" s="168"/>
      <c r="B166" s="59" t="s">
        <v>49</v>
      </c>
      <c r="C166" s="137">
        <v>1162.0000000000002</v>
      </c>
      <c r="D166" s="133">
        <v>988.99999999999989</v>
      </c>
      <c r="E166" s="133">
        <v>207.00000000000009</v>
      </c>
      <c r="F166" s="133">
        <v>111.00000000000004</v>
      </c>
      <c r="G166" s="133">
        <v>963.99999999999977</v>
      </c>
      <c r="H166" s="133">
        <v>52.000000000000007</v>
      </c>
      <c r="I166" s="133">
        <v>50.000000000000028</v>
      </c>
      <c r="J166" s="133">
        <v>105</v>
      </c>
      <c r="K166" s="133">
        <v>2100.0000000000005</v>
      </c>
      <c r="L166" s="133">
        <v>294</v>
      </c>
      <c r="M166" s="30">
        <v>0</v>
      </c>
      <c r="N166" s="33">
        <v>0</v>
      </c>
    </row>
    <row r="167" spans="1:14" x14ac:dyDescent="0.2">
      <c r="A167" s="168"/>
      <c r="B167" s="59" t="s">
        <v>6</v>
      </c>
      <c r="C167" s="137">
        <v>681.99999999999977</v>
      </c>
      <c r="D167" s="133">
        <v>663.00000000000023</v>
      </c>
      <c r="E167" s="133">
        <v>165.99999999999991</v>
      </c>
      <c r="F167" s="133">
        <v>33</v>
      </c>
      <c r="G167" s="133">
        <v>555</v>
      </c>
      <c r="H167" s="133">
        <v>51.000000000000057</v>
      </c>
      <c r="I167" s="133">
        <v>41</v>
      </c>
      <c r="J167" s="133">
        <v>29.000000000000011</v>
      </c>
      <c r="K167" s="133">
        <v>579</v>
      </c>
      <c r="L167" s="133">
        <v>103</v>
      </c>
      <c r="M167" s="30">
        <v>0</v>
      </c>
      <c r="N167" s="33">
        <v>0</v>
      </c>
    </row>
    <row r="168" spans="1:14" x14ac:dyDescent="0.2">
      <c r="A168" s="168"/>
      <c r="B168" s="59" t="s">
        <v>9</v>
      </c>
      <c r="C168" s="137">
        <v>2353.0000000000009</v>
      </c>
      <c r="D168" s="133">
        <v>1919</v>
      </c>
      <c r="E168" s="133">
        <v>434.00000000000011</v>
      </c>
      <c r="F168" s="133">
        <v>201.00000000000017</v>
      </c>
      <c r="G168" s="133">
        <v>1747.0000000000014</v>
      </c>
      <c r="H168" s="133">
        <v>154</v>
      </c>
      <c r="I168" s="133">
        <v>102.00000000000011</v>
      </c>
      <c r="J168" s="133">
        <v>132</v>
      </c>
      <c r="K168" s="133">
        <v>2386</v>
      </c>
      <c r="L168" s="133">
        <v>436.00000000000011</v>
      </c>
      <c r="M168" s="30">
        <v>0</v>
      </c>
      <c r="N168" s="33">
        <v>0</v>
      </c>
    </row>
    <row r="169" spans="1:14" x14ac:dyDescent="0.2">
      <c r="A169" s="168"/>
      <c r="B169" s="59" t="s">
        <v>7</v>
      </c>
      <c r="C169" s="137">
        <v>2953.9999999999973</v>
      </c>
      <c r="D169" s="133">
        <v>2428.9999999999986</v>
      </c>
      <c r="E169" s="133">
        <v>494.00000000000011</v>
      </c>
      <c r="F169" s="133">
        <v>125.00000000000007</v>
      </c>
      <c r="G169" s="133">
        <v>3087.9999999999995</v>
      </c>
      <c r="H169" s="133">
        <v>99.000000000000028</v>
      </c>
      <c r="I169" s="133">
        <v>196</v>
      </c>
      <c r="J169" s="133">
        <v>316.00000000000011</v>
      </c>
      <c r="K169" s="133">
        <v>3826.0000000000005</v>
      </c>
      <c r="L169" s="133">
        <v>373.00000000000006</v>
      </c>
      <c r="M169" s="30">
        <v>0</v>
      </c>
      <c r="N169" s="33">
        <v>0</v>
      </c>
    </row>
    <row r="170" spans="1:14" ht="13.5" thickBot="1" x14ac:dyDescent="0.25">
      <c r="A170" s="169"/>
      <c r="B170" s="60" t="s">
        <v>4</v>
      </c>
      <c r="C170" s="128">
        <v>69686.999999999869</v>
      </c>
      <c r="D170" s="129">
        <v>59444.000000000138</v>
      </c>
      <c r="E170" s="129">
        <v>11386.999999999982</v>
      </c>
      <c r="F170" s="129">
        <v>8197.0000000000127</v>
      </c>
      <c r="G170" s="129">
        <v>55368.000000000153</v>
      </c>
      <c r="H170" s="129">
        <v>3451.9999999999905</v>
      </c>
      <c r="I170" s="129">
        <v>3742.9999999999982</v>
      </c>
      <c r="J170" s="129">
        <v>2282.0000000000023</v>
      </c>
      <c r="K170" s="129">
        <v>98737.000000000058</v>
      </c>
      <c r="L170" s="129">
        <v>11069.999999999975</v>
      </c>
      <c r="M170" s="75">
        <v>0</v>
      </c>
      <c r="N170" s="139">
        <v>0</v>
      </c>
    </row>
  </sheetData>
  <mergeCells count="9">
    <mergeCell ref="A1:N1"/>
    <mergeCell ref="A108:A128"/>
    <mergeCell ref="A129:A149"/>
    <mergeCell ref="A150:A170"/>
    <mergeCell ref="A3:A23"/>
    <mergeCell ref="A24:A44"/>
    <mergeCell ref="A45:A65"/>
    <mergeCell ref="A66:A86"/>
    <mergeCell ref="A87:A107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G24" sqref="G24"/>
    </sheetView>
  </sheetViews>
  <sheetFormatPr defaultRowHeight="12.75" x14ac:dyDescent="0.2"/>
  <cols>
    <col min="1" max="1" width="19.28515625" bestFit="1" customWidth="1"/>
    <col min="2" max="2" width="22.140625" bestFit="1" customWidth="1"/>
    <col min="3" max="3" width="13.7109375" style="22" customWidth="1"/>
    <col min="4" max="6" width="13.7109375" customWidth="1"/>
  </cols>
  <sheetData>
    <row r="1" spans="1:6" ht="34.5" customHeight="1" x14ac:dyDescent="0.2">
      <c r="A1" s="173" t="s">
        <v>182</v>
      </c>
      <c r="B1" s="174"/>
      <c r="C1" s="174"/>
      <c r="D1" s="174"/>
      <c r="E1" s="174"/>
      <c r="F1" s="174"/>
    </row>
    <row r="2" spans="1:6" s="13" customFormat="1" ht="41.25" customHeight="1" x14ac:dyDescent="0.2">
      <c r="A2" s="77" t="s">
        <v>0</v>
      </c>
      <c r="B2" s="77" t="s">
        <v>1</v>
      </c>
      <c r="C2" s="77" t="s">
        <v>180</v>
      </c>
      <c r="D2" s="50" t="s">
        <v>154</v>
      </c>
      <c r="E2" s="144" t="s">
        <v>181</v>
      </c>
      <c r="F2" s="50" t="s">
        <v>154</v>
      </c>
    </row>
    <row r="3" spans="1:6" x14ac:dyDescent="0.2">
      <c r="A3" s="18" t="s">
        <v>46</v>
      </c>
      <c r="B3" s="80" t="s">
        <v>47</v>
      </c>
      <c r="C3" s="81">
        <v>268</v>
      </c>
      <c r="D3" s="82">
        <f>C3/C$23</f>
        <v>6.0729662361205528E-2</v>
      </c>
      <c r="E3" s="85">
        <v>321</v>
      </c>
      <c r="F3" s="82">
        <f>E3/E$23</f>
        <v>5.8173251177963028E-2</v>
      </c>
    </row>
    <row r="4" spans="1:6" x14ac:dyDescent="0.2">
      <c r="A4" s="18" t="s">
        <v>48</v>
      </c>
      <c r="B4" s="80" t="s">
        <v>10</v>
      </c>
      <c r="C4" s="81">
        <v>159</v>
      </c>
      <c r="D4" s="82">
        <f t="shared" ref="D4:D23" si="0">C4/C$23</f>
        <v>3.6029911624745073E-2</v>
      </c>
      <c r="E4" s="85">
        <v>210</v>
      </c>
      <c r="F4" s="82">
        <f t="shared" ref="F4:F23" si="1">E4/E$23</f>
        <v>3.8057267125770206E-2</v>
      </c>
    </row>
    <row r="5" spans="1:6" x14ac:dyDescent="0.2">
      <c r="A5" s="18" t="s">
        <v>46</v>
      </c>
      <c r="B5" s="80" t="s">
        <v>15</v>
      </c>
      <c r="C5" s="81">
        <v>188</v>
      </c>
      <c r="D5" s="82">
        <f t="shared" si="0"/>
        <v>4.2601404939950148E-2</v>
      </c>
      <c r="E5" s="85">
        <v>219</v>
      </c>
      <c r="F5" s="82">
        <f t="shared" si="1"/>
        <v>3.9688292859731786E-2</v>
      </c>
    </row>
    <row r="6" spans="1:6" x14ac:dyDescent="0.2">
      <c r="A6" s="18" t="s">
        <v>51</v>
      </c>
      <c r="B6" s="80" t="s">
        <v>16</v>
      </c>
      <c r="C6" s="81">
        <v>332</v>
      </c>
      <c r="D6" s="82">
        <f t="shared" si="0"/>
        <v>7.5232268298209837E-2</v>
      </c>
      <c r="E6" s="85">
        <v>454</v>
      </c>
      <c r="F6" s="82">
        <f t="shared" si="1"/>
        <v>8.2276187024284159E-2</v>
      </c>
    </row>
    <row r="7" spans="1:6" x14ac:dyDescent="0.2">
      <c r="A7" s="18" t="s">
        <v>54</v>
      </c>
      <c r="B7" s="80" t="s">
        <v>164</v>
      </c>
      <c r="C7" s="81">
        <v>601</v>
      </c>
      <c r="D7" s="82">
        <f t="shared" si="0"/>
        <v>0.13618853387718105</v>
      </c>
      <c r="E7" s="85">
        <v>731</v>
      </c>
      <c r="F7" s="82">
        <f t="shared" si="1"/>
        <v>0.13247553461399059</v>
      </c>
    </row>
    <row r="8" spans="1:6" x14ac:dyDescent="0.2">
      <c r="A8" s="18" t="s">
        <v>46</v>
      </c>
      <c r="B8" s="80" t="s">
        <v>158</v>
      </c>
      <c r="C8" s="81">
        <v>195</v>
      </c>
      <c r="D8" s="82">
        <f t="shared" si="0"/>
        <v>4.4187627464309993E-2</v>
      </c>
      <c r="E8" s="85">
        <v>243</v>
      </c>
      <c r="F8" s="82">
        <f t="shared" si="1"/>
        <v>4.4037694816962666E-2</v>
      </c>
    </row>
    <row r="9" spans="1:6" x14ac:dyDescent="0.2">
      <c r="A9" s="18" t="s">
        <v>52</v>
      </c>
      <c r="B9" s="80" t="s">
        <v>8</v>
      </c>
      <c r="C9" s="81">
        <v>190</v>
      </c>
      <c r="D9" s="82">
        <f t="shared" si="0"/>
        <v>4.3054611375481534E-2</v>
      </c>
      <c r="E9" s="85">
        <v>245</v>
      </c>
      <c r="F9" s="82">
        <f t="shared" si="1"/>
        <v>4.440014498006524E-2</v>
      </c>
    </row>
    <row r="10" spans="1:6" x14ac:dyDescent="0.2">
      <c r="A10" s="18" t="s">
        <v>55</v>
      </c>
      <c r="B10" s="80" t="s">
        <v>5</v>
      </c>
      <c r="C10" s="81">
        <v>238</v>
      </c>
      <c r="D10" s="82">
        <f t="shared" si="0"/>
        <v>5.3931565828234759E-2</v>
      </c>
      <c r="E10" s="85">
        <v>273</v>
      </c>
      <c r="F10" s="82">
        <f t="shared" si="1"/>
        <v>4.9474447263501267E-2</v>
      </c>
    </row>
    <row r="11" spans="1:6" x14ac:dyDescent="0.2">
      <c r="A11" s="18" t="s">
        <v>50</v>
      </c>
      <c r="B11" s="80" t="s">
        <v>12</v>
      </c>
      <c r="C11" s="81">
        <v>267</v>
      </c>
      <c r="D11" s="82">
        <f t="shared" si="0"/>
        <v>6.0503059143439834E-2</v>
      </c>
      <c r="E11" s="85">
        <v>304</v>
      </c>
      <c r="F11" s="82">
        <f t="shared" si="1"/>
        <v>5.5092424791591155E-2</v>
      </c>
    </row>
    <row r="12" spans="1:6" x14ac:dyDescent="0.2">
      <c r="A12" s="18" t="s">
        <v>51</v>
      </c>
      <c r="B12" s="80" t="s">
        <v>17</v>
      </c>
      <c r="C12" s="81">
        <v>147</v>
      </c>
      <c r="D12" s="82">
        <f t="shared" si="0"/>
        <v>3.3310673011556761E-2</v>
      </c>
      <c r="E12" s="85">
        <v>186</v>
      </c>
      <c r="F12" s="82">
        <f t="shared" si="1"/>
        <v>3.3707865168539325E-2</v>
      </c>
    </row>
    <row r="13" spans="1:6" x14ac:dyDescent="0.2">
      <c r="A13" s="18" t="s">
        <v>50</v>
      </c>
      <c r="B13" s="80" t="s">
        <v>14</v>
      </c>
      <c r="C13" s="81">
        <v>213</v>
      </c>
      <c r="D13" s="82">
        <f t="shared" si="0"/>
        <v>4.8266485384092457E-2</v>
      </c>
      <c r="E13" s="85">
        <v>252</v>
      </c>
      <c r="F13" s="82">
        <f t="shared" si="1"/>
        <v>4.5668720550924247E-2</v>
      </c>
    </row>
    <row r="14" spans="1:6" x14ac:dyDescent="0.2">
      <c r="A14" s="18" t="s">
        <v>52</v>
      </c>
      <c r="B14" s="80" t="s">
        <v>53</v>
      </c>
      <c r="C14" s="81">
        <v>122</v>
      </c>
      <c r="D14" s="82">
        <f t="shared" si="0"/>
        <v>2.7645592567414456E-2</v>
      </c>
      <c r="E14" s="85">
        <v>167</v>
      </c>
      <c r="F14" s="82">
        <f t="shared" si="1"/>
        <v>3.0264588619064878E-2</v>
      </c>
    </row>
    <row r="15" spans="1:6" x14ac:dyDescent="0.2">
      <c r="A15" s="18" t="s">
        <v>51</v>
      </c>
      <c r="B15" s="80" t="s">
        <v>18</v>
      </c>
      <c r="C15" s="81">
        <v>105</v>
      </c>
      <c r="D15" s="82">
        <f t="shared" si="0"/>
        <v>2.3793337865397689E-2</v>
      </c>
      <c r="E15" s="85">
        <v>131</v>
      </c>
      <c r="F15" s="82">
        <f t="shared" si="1"/>
        <v>2.3740485683218557E-2</v>
      </c>
    </row>
    <row r="16" spans="1:6" x14ac:dyDescent="0.2">
      <c r="A16" s="18" t="s">
        <v>54</v>
      </c>
      <c r="B16" s="80" t="s">
        <v>20</v>
      </c>
      <c r="C16" s="81">
        <v>420</v>
      </c>
      <c r="D16" s="82">
        <f t="shared" si="0"/>
        <v>9.5173351461590755E-2</v>
      </c>
      <c r="E16" s="85">
        <v>543</v>
      </c>
      <c r="F16" s="82">
        <f t="shared" si="1"/>
        <v>9.8405219282348674E-2</v>
      </c>
    </row>
    <row r="17" spans="1:6" x14ac:dyDescent="0.2">
      <c r="A17" s="18" t="s">
        <v>48</v>
      </c>
      <c r="B17" s="80" t="s">
        <v>11</v>
      </c>
      <c r="C17" s="81">
        <v>152</v>
      </c>
      <c r="D17" s="82">
        <f t="shared" si="0"/>
        <v>3.4443689100385227E-2</v>
      </c>
      <c r="E17" s="85">
        <v>211</v>
      </c>
      <c r="F17" s="82">
        <f t="shared" si="1"/>
        <v>3.8238492207321492E-2</v>
      </c>
    </row>
    <row r="18" spans="1:6" x14ac:dyDescent="0.2">
      <c r="A18" s="18" t="s">
        <v>50</v>
      </c>
      <c r="B18" s="80" t="s">
        <v>13</v>
      </c>
      <c r="C18" s="81">
        <v>310</v>
      </c>
      <c r="D18" s="82">
        <f t="shared" si="0"/>
        <v>7.02469975073646E-2</v>
      </c>
      <c r="E18" s="85">
        <v>355</v>
      </c>
      <c r="F18" s="82">
        <f t="shared" si="1"/>
        <v>6.4334903950706776E-2</v>
      </c>
    </row>
    <row r="19" spans="1:6" x14ac:dyDescent="0.2">
      <c r="A19" s="18" t="s">
        <v>48</v>
      </c>
      <c r="B19" s="80" t="s">
        <v>49</v>
      </c>
      <c r="C19" s="81">
        <v>109</v>
      </c>
      <c r="D19" s="82">
        <f t="shared" si="0"/>
        <v>2.4699750736460458E-2</v>
      </c>
      <c r="E19" s="85">
        <v>154</v>
      </c>
      <c r="F19" s="82">
        <f t="shared" si="1"/>
        <v>2.7908662558898151E-2</v>
      </c>
    </row>
    <row r="20" spans="1:6" x14ac:dyDescent="0.2">
      <c r="A20" s="18" t="s">
        <v>55</v>
      </c>
      <c r="B20" s="80" t="s">
        <v>6</v>
      </c>
      <c r="C20" s="81">
        <v>132</v>
      </c>
      <c r="D20" s="82">
        <f t="shared" si="0"/>
        <v>2.9911624745071381E-2</v>
      </c>
      <c r="E20" s="85">
        <v>169</v>
      </c>
      <c r="F20" s="82">
        <f t="shared" si="1"/>
        <v>3.0627038782167451E-2</v>
      </c>
    </row>
    <row r="21" spans="1:6" x14ac:dyDescent="0.2">
      <c r="A21" s="18" t="s">
        <v>52</v>
      </c>
      <c r="B21" s="80" t="s">
        <v>9</v>
      </c>
      <c r="C21" s="81">
        <v>133</v>
      </c>
      <c r="D21" s="82">
        <f t="shared" si="0"/>
        <v>3.0138227962837071E-2</v>
      </c>
      <c r="E21" s="85">
        <v>202</v>
      </c>
      <c r="F21" s="82">
        <f t="shared" si="1"/>
        <v>3.6607466473359912E-2</v>
      </c>
    </row>
    <row r="22" spans="1:6" x14ac:dyDescent="0.2">
      <c r="A22" s="18" t="s">
        <v>55</v>
      </c>
      <c r="B22" s="80" t="s">
        <v>7</v>
      </c>
      <c r="C22" s="81">
        <v>132</v>
      </c>
      <c r="D22" s="82">
        <f t="shared" si="0"/>
        <v>2.9911624745071381E-2</v>
      </c>
      <c r="E22" s="85">
        <v>148</v>
      </c>
      <c r="F22" s="82">
        <f t="shared" si="1"/>
        <v>2.6821312069590431E-2</v>
      </c>
    </row>
    <row r="23" spans="1:6" x14ac:dyDescent="0.2">
      <c r="A23" s="149" t="s">
        <v>4</v>
      </c>
      <c r="B23" s="149"/>
      <c r="C23" s="83">
        <v>4413</v>
      </c>
      <c r="D23" s="84">
        <f t="shared" si="0"/>
        <v>1</v>
      </c>
      <c r="E23" s="86">
        <v>5518</v>
      </c>
      <c r="F23" s="84">
        <f t="shared" si="1"/>
        <v>1</v>
      </c>
    </row>
  </sheetData>
  <sortState ref="A3:S22">
    <sortCondition ref="A3:A22"/>
  </sortState>
  <mergeCells count="2">
    <mergeCell ref="A23:B23"/>
    <mergeCell ref="A1:F1"/>
  </mergeCells>
  <pageMargins left="0.75" right="0.75" top="1" bottom="1" header="0.5" footer="0.5"/>
  <pageSetup paperSize="8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D24"/>
  <sheetViews>
    <sheetView tabSelected="1"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E24" sqref="E24"/>
    </sheetView>
  </sheetViews>
  <sheetFormatPr defaultRowHeight="12.75" x14ac:dyDescent="0.2"/>
  <cols>
    <col min="1" max="1" width="19.85546875" customWidth="1"/>
    <col min="2" max="2" width="22.5703125" customWidth="1"/>
    <col min="3" max="4" width="16.85546875" style="22" customWidth="1"/>
  </cols>
  <sheetData>
    <row r="1" spans="1:4" ht="30" customHeight="1" x14ac:dyDescent="0.2">
      <c r="A1" s="173" t="s">
        <v>183</v>
      </c>
      <c r="B1" s="174"/>
      <c r="C1" s="174"/>
      <c r="D1" s="174"/>
    </row>
    <row r="2" spans="1:4" s="13" customFormat="1" x14ac:dyDescent="0.2">
      <c r="A2" s="79" t="s">
        <v>0</v>
      </c>
      <c r="B2" s="79" t="s">
        <v>1</v>
      </c>
      <c r="C2" s="79" t="s">
        <v>21</v>
      </c>
      <c r="D2" s="144" t="s">
        <v>159</v>
      </c>
    </row>
    <row r="3" spans="1:4" x14ac:dyDescent="0.2">
      <c r="A3" s="2" t="s">
        <v>46</v>
      </c>
      <c r="B3" s="2" t="s">
        <v>47</v>
      </c>
      <c r="C3" s="175">
        <v>105</v>
      </c>
      <c r="D3" s="176">
        <v>158</v>
      </c>
    </row>
    <row r="4" spans="1:4" x14ac:dyDescent="0.2">
      <c r="A4" s="2" t="s">
        <v>48</v>
      </c>
      <c r="B4" s="2" t="s">
        <v>10</v>
      </c>
      <c r="C4" s="175">
        <v>82</v>
      </c>
      <c r="D4" s="176">
        <v>110</v>
      </c>
    </row>
    <row r="5" spans="1:4" x14ac:dyDescent="0.2">
      <c r="A5" s="2" t="s">
        <v>46</v>
      </c>
      <c r="B5" s="2" t="s">
        <v>15</v>
      </c>
      <c r="C5" s="175">
        <v>70</v>
      </c>
      <c r="D5" s="176">
        <v>106</v>
      </c>
    </row>
    <row r="6" spans="1:4" x14ac:dyDescent="0.2">
      <c r="A6" s="2" t="s">
        <v>51</v>
      </c>
      <c r="B6" s="2" t="s">
        <v>16</v>
      </c>
      <c r="C6" s="175">
        <v>149</v>
      </c>
      <c r="D6" s="176">
        <v>250</v>
      </c>
    </row>
    <row r="7" spans="1:4" x14ac:dyDescent="0.2">
      <c r="A7" s="2" t="s">
        <v>54</v>
      </c>
      <c r="B7" s="2" t="s">
        <v>19</v>
      </c>
      <c r="C7" s="175">
        <v>187</v>
      </c>
      <c r="D7" s="176">
        <v>218</v>
      </c>
    </row>
    <row r="8" spans="1:4" x14ac:dyDescent="0.2">
      <c r="A8" s="2" t="s">
        <v>46</v>
      </c>
      <c r="B8" s="2" t="s">
        <v>158</v>
      </c>
      <c r="C8" s="175">
        <v>67</v>
      </c>
      <c r="D8" s="176">
        <v>118</v>
      </c>
    </row>
    <row r="9" spans="1:4" x14ac:dyDescent="0.2">
      <c r="A9" s="2" t="s">
        <v>52</v>
      </c>
      <c r="B9" s="2" t="s">
        <v>8</v>
      </c>
      <c r="C9" s="175">
        <v>85</v>
      </c>
      <c r="D9" s="176">
        <v>113</v>
      </c>
    </row>
    <row r="10" spans="1:4" x14ac:dyDescent="0.2">
      <c r="A10" s="2" t="s">
        <v>55</v>
      </c>
      <c r="B10" s="2" t="s">
        <v>5</v>
      </c>
      <c r="C10" s="175">
        <v>102</v>
      </c>
      <c r="D10" s="176">
        <v>123</v>
      </c>
    </row>
    <row r="11" spans="1:4" x14ac:dyDescent="0.2">
      <c r="A11" s="2" t="s">
        <v>50</v>
      </c>
      <c r="B11" s="2" t="s">
        <v>12</v>
      </c>
      <c r="C11" s="175">
        <v>104</v>
      </c>
      <c r="D11" s="176">
        <v>123</v>
      </c>
    </row>
    <row r="12" spans="1:4" x14ac:dyDescent="0.2">
      <c r="A12" s="2" t="s">
        <v>51</v>
      </c>
      <c r="B12" s="2" t="s">
        <v>17</v>
      </c>
      <c r="C12" s="175">
        <v>61</v>
      </c>
      <c r="D12" s="176">
        <v>96</v>
      </c>
    </row>
    <row r="13" spans="1:4" x14ac:dyDescent="0.2">
      <c r="A13" s="2" t="s">
        <v>50</v>
      </c>
      <c r="B13" s="2" t="s">
        <v>14</v>
      </c>
      <c r="C13" s="175">
        <v>93</v>
      </c>
      <c r="D13" s="176">
        <v>102</v>
      </c>
    </row>
    <row r="14" spans="1:4" x14ac:dyDescent="0.2">
      <c r="A14" s="2" t="s">
        <v>52</v>
      </c>
      <c r="B14" s="2" t="s">
        <v>53</v>
      </c>
      <c r="C14" s="175">
        <v>59</v>
      </c>
      <c r="D14" s="176">
        <v>74</v>
      </c>
    </row>
    <row r="15" spans="1:4" x14ac:dyDescent="0.2">
      <c r="A15" s="2" t="s">
        <v>51</v>
      </c>
      <c r="B15" s="2" t="s">
        <v>18</v>
      </c>
      <c r="C15" s="175">
        <v>51</v>
      </c>
      <c r="D15" s="176">
        <v>57</v>
      </c>
    </row>
    <row r="16" spans="1:4" x14ac:dyDescent="0.2">
      <c r="A16" s="2" t="s">
        <v>54</v>
      </c>
      <c r="B16" s="2" t="s">
        <v>20</v>
      </c>
      <c r="C16" s="175">
        <v>182</v>
      </c>
      <c r="D16" s="176">
        <v>247</v>
      </c>
    </row>
    <row r="17" spans="1:4" x14ac:dyDescent="0.2">
      <c r="A17" s="2" t="s">
        <v>48</v>
      </c>
      <c r="B17" s="2" t="s">
        <v>11</v>
      </c>
      <c r="C17" s="175">
        <v>73</v>
      </c>
      <c r="D17" s="176">
        <v>127</v>
      </c>
    </row>
    <row r="18" spans="1:4" x14ac:dyDescent="0.2">
      <c r="A18" s="2" t="s">
        <v>50</v>
      </c>
      <c r="B18" s="2" t="s">
        <v>13</v>
      </c>
      <c r="C18" s="175">
        <v>165</v>
      </c>
      <c r="D18" s="176">
        <v>214</v>
      </c>
    </row>
    <row r="19" spans="1:4" x14ac:dyDescent="0.2">
      <c r="A19" s="2" t="s">
        <v>48</v>
      </c>
      <c r="B19" s="2" t="s">
        <v>49</v>
      </c>
      <c r="C19" s="175">
        <v>54</v>
      </c>
      <c r="D19" s="176">
        <v>87</v>
      </c>
    </row>
    <row r="20" spans="1:4" x14ac:dyDescent="0.2">
      <c r="A20" s="2" t="s">
        <v>55</v>
      </c>
      <c r="B20" s="2" t="s">
        <v>6</v>
      </c>
      <c r="C20" s="175">
        <v>67</v>
      </c>
      <c r="D20" s="176">
        <v>83</v>
      </c>
    </row>
    <row r="21" spans="1:4" x14ac:dyDescent="0.2">
      <c r="A21" s="2" t="s">
        <v>52</v>
      </c>
      <c r="B21" s="2" t="s">
        <v>9</v>
      </c>
      <c r="C21" s="175">
        <v>69</v>
      </c>
      <c r="D21" s="176">
        <v>88</v>
      </c>
    </row>
    <row r="22" spans="1:4" x14ac:dyDescent="0.2">
      <c r="A22" s="2" t="s">
        <v>55</v>
      </c>
      <c r="B22" s="2" t="s">
        <v>7</v>
      </c>
      <c r="C22" s="175">
        <v>71</v>
      </c>
      <c r="D22" s="176">
        <v>91</v>
      </c>
    </row>
    <row r="23" spans="1:4" x14ac:dyDescent="0.2">
      <c r="A23" s="149" t="s">
        <v>3</v>
      </c>
      <c r="B23" s="149"/>
      <c r="C23" s="87">
        <v>1896</v>
      </c>
      <c r="D23" s="88">
        <v>2585</v>
      </c>
    </row>
    <row r="24" spans="1:4" x14ac:dyDescent="0.2">
      <c r="C24" s="25"/>
    </row>
  </sheetData>
  <sortState ref="A3:I22">
    <sortCondition ref="A3:A22"/>
  </sortState>
  <mergeCells count="2">
    <mergeCell ref="A23:B23"/>
    <mergeCell ref="A1:D1"/>
  </mergeCells>
  <phoneticPr fontId="0" type="noConversion"/>
  <pageMargins left="0.75" right="0.75" top="1" bottom="1" header="0.5" footer="0.5"/>
  <pageSetup paperSize="9" scale="75" orientation="landscape" r:id="rId1"/>
  <headerFooter alignWithMargins="0"/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  <pageSetUpPr fitToPage="1"/>
  </sheetPr>
  <dimension ref="A1:AA14"/>
  <sheetViews>
    <sheetView zoomScaleNormal="100" zoomScaleSheetLayoutView="100" workbookViewId="0">
      <pane xSplit="1" ySplit="3" topLeftCell="B4" activePane="bottomRight" state="frozen"/>
      <selection sqref="A1:N1"/>
      <selection pane="topRight" sqref="A1:N1"/>
      <selection pane="bottomLeft" sqref="A1:N1"/>
      <selection pane="bottomRight" activeCell="A14" sqref="A14"/>
    </sheetView>
  </sheetViews>
  <sheetFormatPr defaultRowHeight="12.75" x14ac:dyDescent="0.2"/>
  <cols>
    <col min="1" max="1" width="23" bestFit="1" customWidth="1"/>
    <col min="2" max="2" width="12.7109375" style="24" customWidth="1"/>
    <col min="3" max="3" width="12.28515625" customWidth="1"/>
    <col min="4" max="4" width="12.7109375" style="24" customWidth="1"/>
    <col min="5" max="5" width="8.5703125" bestFit="1" customWidth="1"/>
    <col min="6" max="6" width="12.7109375" style="24" customWidth="1"/>
    <col min="7" max="7" width="8.5703125" bestFit="1" customWidth="1"/>
    <col min="8" max="8" width="12.7109375" style="24" customWidth="1"/>
    <col min="9" max="9" width="8.5703125" bestFit="1" customWidth="1"/>
    <col min="10" max="10" width="12.7109375" style="24" customWidth="1"/>
    <col min="11" max="11" width="8.5703125" bestFit="1" customWidth="1"/>
    <col min="12" max="12" width="12.7109375" style="24" customWidth="1"/>
    <col min="13" max="13" width="8.5703125" bestFit="1" customWidth="1"/>
    <col min="14" max="14" width="12.7109375" style="24" customWidth="1"/>
    <col min="15" max="15" width="8.5703125" bestFit="1" customWidth="1"/>
    <col min="16" max="16" width="12.7109375" style="24" customWidth="1"/>
    <col min="17" max="17" width="8.5703125" bestFit="1" customWidth="1"/>
    <col min="18" max="18" width="12.7109375" style="24" customWidth="1"/>
    <col min="19" max="19" width="8.5703125" bestFit="1" customWidth="1"/>
    <col min="20" max="20" width="12.7109375" style="24" customWidth="1"/>
    <col min="21" max="21" width="8.5703125" bestFit="1" customWidth="1"/>
    <col min="22" max="22" width="12.7109375" style="24" customWidth="1"/>
    <col min="23" max="23" width="8.5703125" bestFit="1" customWidth="1"/>
    <col min="24" max="24" width="12.7109375" style="24" customWidth="1"/>
    <col min="25" max="25" width="8.5703125" bestFit="1" customWidth="1"/>
    <col min="26" max="26" width="12.7109375" style="24" customWidth="1"/>
    <col min="27" max="27" width="8.5703125" bestFit="1" customWidth="1"/>
  </cols>
  <sheetData>
    <row r="1" spans="1:27" x14ac:dyDescent="0.2">
      <c r="A1" s="151" t="s">
        <v>179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</row>
    <row r="2" spans="1:27" s="9" customFormat="1" ht="43.5" customHeight="1" x14ac:dyDescent="0.2">
      <c r="A2" s="148" t="s">
        <v>67</v>
      </c>
      <c r="B2" s="148" t="s">
        <v>177</v>
      </c>
      <c r="C2" s="152"/>
      <c r="D2" s="148" t="s">
        <v>56</v>
      </c>
      <c r="E2" s="148"/>
      <c r="F2" s="148"/>
      <c r="G2" s="152"/>
      <c r="H2" s="148" t="s">
        <v>40</v>
      </c>
      <c r="I2" s="152"/>
      <c r="J2" s="148" t="s">
        <v>41</v>
      </c>
      <c r="K2" s="152"/>
      <c r="L2" s="148" t="s">
        <v>42</v>
      </c>
      <c r="M2" s="152"/>
      <c r="N2" s="148" t="s">
        <v>59</v>
      </c>
      <c r="O2" s="148"/>
      <c r="P2" s="148"/>
      <c r="Q2" s="148"/>
      <c r="R2" s="148"/>
      <c r="S2" s="148"/>
      <c r="T2" s="148"/>
      <c r="U2" s="152"/>
      <c r="V2" s="148" t="s">
        <v>43</v>
      </c>
      <c r="W2" s="152"/>
      <c r="X2" s="148" t="s">
        <v>64</v>
      </c>
      <c r="Y2" s="148"/>
      <c r="Z2" s="148"/>
      <c r="AA2" s="152"/>
    </row>
    <row r="3" spans="1:27" s="9" customFormat="1" ht="25.5" x14ac:dyDescent="0.2">
      <c r="A3" s="148"/>
      <c r="B3" s="121" t="s">
        <v>176</v>
      </c>
      <c r="C3" s="94" t="s">
        <v>117</v>
      </c>
      <c r="D3" s="121" t="s">
        <v>57</v>
      </c>
      <c r="E3" s="94" t="s">
        <v>117</v>
      </c>
      <c r="F3" s="121" t="s">
        <v>58</v>
      </c>
      <c r="G3" s="94" t="s">
        <v>117</v>
      </c>
      <c r="H3" s="121" t="s">
        <v>68</v>
      </c>
      <c r="I3" s="94" t="s">
        <v>117</v>
      </c>
      <c r="J3" s="51" t="s">
        <v>68</v>
      </c>
      <c r="K3" s="52" t="s">
        <v>117</v>
      </c>
      <c r="L3" s="51" t="s">
        <v>68</v>
      </c>
      <c r="M3" s="52" t="s">
        <v>117</v>
      </c>
      <c r="N3" s="51" t="s">
        <v>60</v>
      </c>
      <c r="O3" s="52" t="s">
        <v>117</v>
      </c>
      <c r="P3" s="51" t="s">
        <v>61</v>
      </c>
      <c r="Q3" s="52" t="s">
        <v>117</v>
      </c>
      <c r="R3" s="51" t="s">
        <v>62</v>
      </c>
      <c r="S3" s="52" t="s">
        <v>117</v>
      </c>
      <c r="T3" s="51" t="s">
        <v>63</v>
      </c>
      <c r="U3" s="52" t="s">
        <v>117</v>
      </c>
      <c r="V3" s="51" t="s">
        <v>68</v>
      </c>
      <c r="W3" s="52" t="s">
        <v>117</v>
      </c>
      <c r="X3" s="51" t="s">
        <v>65</v>
      </c>
      <c r="Y3" s="52" t="s">
        <v>117</v>
      </c>
      <c r="Z3" s="51" t="s">
        <v>66</v>
      </c>
      <c r="AA3" s="52" t="s">
        <v>117</v>
      </c>
    </row>
    <row r="4" spans="1:27" x14ac:dyDescent="0.2">
      <c r="A4" s="118" t="s">
        <v>97</v>
      </c>
      <c r="B4" s="119">
        <v>621862.99999999942</v>
      </c>
      <c r="C4" s="27">
        <f>B4/$B$13</f>
        <v>0.61030444413257123</v>
      </c>
      <c r="D4" s="119">
        <v>88033.999999999971</v>
      </c>
      <c r="E4" s="27">
        <f t="shared" ref="E4:E13" si="0">D4/$D$13</f>
        <v>0.5634031768786717</v>
      </c>
      <c r="F4" s="119">
        <v>48147.999999999971</v>
      </c>
      <c r="G4" s="27">
        <f t="shared" ref="G4:G13" si="1">F4/$F$13</f>
        <v>0.693195888162632</v>
      </c>
      <c r="H4" s="119">
        <v>8307.0000000000055</v>
      </c>
      <c r="I4" s="27">
        <f t="shared" ref="I4:I13" si="2">H4/$H$13</f>
        <v>0.75641959570205708</v>
      </c>
      <c r="J4" s="119">
        <v>313524.99999999959</v>
      </c>
      <c r="K4" s="27">
        <f t="shared" ref="K4:K13" si="3">J4/J$13</f>
        <v>0.58976394393644815</v>
      </c>
      <c r="L4" s="119">
        <v>478813.00000000047</v>
      </c>
      <c r="M4" s="27">
        <f t="shared" ref="M4:M13" si="4">L4/L$13</f>
        <v>0.59496505234382335</v>
      </c>
      <c r="N4" s="119">
        <v>72907.000000000015</v>
      </c>
      <c r="O4" s="27">
        <f t="shared" ref="O4:O13" si="5">N4/N$13</f>
        <v>0.60390470983880906</v>
      </c>
      <c r="P4" s="119">
        <v>48719.999999999985</v>
      </c>
      <c r="Q4" s="27">
        <f t="shared" ref="Q4:Q13" si="6">P4/P$13</f>
        <v>0.62415127213098032</v>
      </c>
      <c r="R4" s="119">
        <v>11142.000000000004</v>
      </c>
      <c r="S4" s="27">
        <f t="shared" ref="S4:S13" si="7">R4/R$13</f>
        <v>0.15508386108984634</v>
      </c>
      <c r="T4" s="119">
        <v>62047.000000000022</v>
      </c>
      <c r="U4" s="27">
        <f t="shared" ref="U4:U13" si="8">T4/T$13</f>
        <v>0.55877558739564759</v>
      </c>
      <c r="V4" s="119">
        <v>371381.00000000035</v>
      </c>
      <c r="W4" s="27">
        <f t="shared" ref="W4:W13" si="9">V4/V$13</f>
        <v>0.89172459331292286</v>
      </c>
      <c r="X4" s="119">
        <v>3850.9999999999986</v>
      </c>
      <c r="Y4" s="27">
        <f t="shared" ref="Y4:Y13" si="10">X4/X$13</f>
        <v>0.69903793791976587</v>
      </c>
      <c r="Z4" s="119">
        <v>63516.999999999978</v>
      </c>
      <c r="AA4" s="27">
        <f t="shared" ref="AA4:AA13" si="11">Z4/Z$13</f>
        <v>0.46736667059100534</v>
      </c>
    </row>
    <row r="5" spans="1:27" x14ac:dyDescent="0.2">
      <c r="A5" s="118" t="s">
        <v>156</v>
      </c>
      <c r="B5" s="119">
        <v>69</v>
      </c>
      <c r="C5" s="27">
        <f t="shared" ref="C5:C13" si="12">B5/$B$13</f>
        <v>6.7717498299701796E-5</v>
      </c>
      <c r="D5" s="119">
        <v>69</v>
      </c>
      <c r="E5" s="27">
        <f t="shared" si="0"/>
        <v>4.4158869532939956E-4</v>
      </c>
      <c r="F5" s="119">
        <v>14</v>
      </c>
      <c r="G5" s="27">
        <f t="shared" si="1"/>
        <v>2.0156065536007422E-4</v>
      </c>
      <c r="H5" s="119">
        <v>0</v>
      </c>
      <c r="I5" s="27">
        <f t="shared" si="2"/>
        <v>0</v>
      </c>
      <c r="J5" s="119">
        <v>36</v>
      </c>
      <c r="K5" s="27">
        <f t="shared" si="3"/>
        <v>6.7718689041423044E-5</v>
      </c>
      <c r="L5" s="119">
        <v>41</v>
      </c>
      <c r="M5" s="27">
        <f t="shared" si="4"/>
        <v>5.0945916560529332E-5</v>
      </c>
      <c r="N5" s="119">
        <v>11</v>
      </c>
      <c r="O5" s="27">
        <f t="shared" si="5"/>
        <v>9.1115418385434842E-5</v>
      </c>
      <c r="P5" s="119">
        <v>5</v>
      </c>
      <c r="Q5" s="27">
        <f t="shared" si="6"/>
        <v>6.4054933510979109E-5</v>
      </c>
      <c r="R5" s="119">
        <v>0</v>
      </c>
      <c r="S5" s="27">
        <f t="shared" si="7"/>
        <v>0</v>
      </c>
      <c r="T5" s="119">
        <v>15</v>
      </c>
      <c r="U5" s="27">
        <f t="shared" si="8"/>
        <v>1.3508523878567394E-4</v>
      </c>
      <c r="V5" s="119">
        <v>12</v>
      </c>
      <c r="W5" s="27">
        <f t="shared" si="9"/>
        <v>2.8813254096884508E-5</v>
      </c>
      <c r="X5" s="119">
        <v>0</v>
      </c>
      <c r="Y5" s="27">
        <f t="shared" si="10"/>
        <v>0</v>
      </c>
      <c r="Z5" s="119">
        <v>2</v>
      </c>
      <c r="AA5" s="27">
        <f t="shared" si="11"/>
        <v>1.4716270308453029E-5</v>
      </c>
    </row>
    <row r="6" spans="1:27" x14ac:dyDescent="0.2">
      <c r="A6" s="118" t="s">
        <v>98</v>
      </c>
      <c r="B6" s="119">
        <v>180599.99999999988</v>
      </c>
      <c r="C6" s="27">
        <f t="shared" si="12"/>
        <v>0.17724319120182805</v>
      </c>
      <c r="D6" s="119">
        <v>26767.000000000011</v>
      </c>
      <c r="E6" s="27">
        <f t="shared" si="0"/>
        <v>0.17130441460698614</v>
      </c>
      <c r="F6" s="119">
        <v>3331.9999999999986</v>
      </c>
      <c r="G6" s="27">
        <f t="shared" si="1"/>
        <v>4.7971435975697647E-2</v>
      </c>
      <c r="H6" s="119">
        <v>1395.0000000000007</v>
      </c>
      <c r="I6" s="27">
        <f t="shared" si="2"/>
        <v>0.12702604261518832</v>
      </c>
      <c r="J6" s="119">
        <v>97063.999999999884</v>
      </c>
      <c r="K6" s="27">
        <f t="shared" si="3"/>
        <v>0.18258463425324106</v>
      </c>
      <c r="L6" s="119">
        <v>142392.0000000002</v>
      </c>
      <c r="M6" s="27">
        <f t="shared" si="4"/>
        <v>0.17693392563138788</v>
      </c>
      <c r="N6" s="119">
        <v>16059.999999999989</v>
      </c>
      <c r="O6" s="27">
        <f t="shared" si="5"/>
        <v>0.13302851084273479</v>
      </c>
      <c r="P6" s="119">
        <v>10942.999999999993</v>
      </c>
      <c r="Q6" s="27">
        <f t="shared" si="6"/>
        <v>0.14019062748212879</v>
      </c>
      <c r="R6" s="119">
        <v>973.9999999999992</v>
      </c>
      <c r="S6" s="27">
        <f t="shared" si="7"/>
        <v>1.3556962906256522E-2</v>
      </c>
      <c r="T6" s="119">
        <v>14408.999999999993</v>
      </c>
      <c r="U6" s="27">
        <f t="shared" si="8"/>
        <v>0.12976288037751832</v>
      </c>
      <c r="V6" s="119">
        <v>39654.999999999993</v>
      </c>
      <c r="W6" s="27">
        <f t="shared" si="9"/>
        <v>9.5215799267662909E-2</v>
      </c>
      <c r="X6" s="119">
        <v>785.9999999999992</v>
      </c>
      <c r="Y6" s="27">
        <f t="shared" si="10"/>
        <v>0.14267562170992876</v>
      </c>
      <c r="Z6" s="119">
        <v>30677.000000000011</v>
      </c>
      <c r="AA6" s="27">
        <f t="shared" si="11"/>
        <v>0.22572551212620687</v>
      </c>
    </row>
    <row r="7" spans="1:27" x14ac:dyDescent="0.2">
      <c r="A7" s="118" t="s">
        <v>155</v>
      </c>
      <c r="B7" s="119">
        <v>2017</v>
      </c>
      <c r="C7" s="27">
        <f t="shared" si="12"/>
        <v>1.979510058992732E-3</v>
      </c>
      <c r="D7" s="119">
        <v>1729</v>
      </c>
      <c r="E7" s="27">
        <f t="shared" si="0"/>
        <v>1.1065316727891766E-2</v>
      </c>
      <c r="F7" s="119">
        <v>561.00000000000011</v>
      </c>
      <c r="G7" s="27">
        <f t="shared" si="1"/>
        <v>8.0768234040715474E-3</v>
      </c>
      <c r="H7" s="119">
        <v>9.0000000000000036</v>
      </c>
      <c r="I7" s="27">
        <f t="shared" si="2"/>
        <v>8.1952285558186007E-4</v>
      </c>
      <c r="J7" s="119">
        <v>1140</v>
      </c>
      <c r="K7" s="27">
        <f t="shared" si="3"/>
        <v>2.1444251529783962E-3</v>
      </c>
      <c r="L7" s="119">
        <v>1516.0000000000002</v>
      </c>
      <c r="M7" s="27">
        <f t="shared" si="4"/>
        <v>1.883756329408841E-3</v>
      </c>
      <c r="N7" s="119">
        <v>231</v>
      </c>
      <c r="O7" s="27">
        <f t="shared" si="5"/>
        <v>1.9134237860941317E-3</v>
      </c>
      <c r="P7" s="119">
        <v>166</v>
      </c>
      <c r="Q7" s="27">
        <f t="shared" si="6"/>
        <v>2.1266237925645064E-3</v>
      </c>
      <c r="R7" s="119">
        <v>73.000000000000028</v>
      </c>
      <c r="S7" s="27">
        <f t="shared" si="7"/>
        <v>1.0160762753149151E-3</v>
      </c>
      <c r="T7" s="119">
        <v>194</v>
      </c>
      <c r="U7" s="27">
        <f t="shared" si="8"/>
        <v>1.7471024216280497E-3</v>
      </c>
      <c r="V7" s="119">
        <v>205</v>
      </c>
      <c r="W7" s="27">
        <f t="shared" si="9"/>
        <v>4.9222642415511035E-4</v>
      </c>
      <c r="X7" s="119">
        <v>18.000000000000004</v>
      </c>
      <c r="Y7" s="27">
        <f t="shared" si="10"/>
        <v>3.2673806498457005E-3</v>
      </c>
      <c r="Z7" s="119">
        <v>341</v>
      </c>
      <c r="AA7" s="27">
        <f t="shared" si="11"/>
        <v>2.5091240875912413E-3</v>
      </c>
    </row>
    <row r="8" spans="1:27" x14ac:dyDescent="0.2">
      <c r="A8" s="118" t="s">
        <v>99</v>
      </c>
      <c r="B8" s="119">
        <v>2005.9999999999998</v>
      </c>
      <c r="C8" s="27">
        <f t="shared" si="12"/>
        <v>1.9687145157855331E-3</v>
      </c>
      <c r="D8" s="119">
        <v>247.00000000000003</v>
      </c>
      <c r="E8" s="27">
        <f t="shared" si="0"/>
        <v>1.5807595325559667E-3</v>
      </c>
      <c r="F8" s="119">
        <v>99</v>
      </c>
      <c r="G8" s="27">
        <f t="shared" si="1"/>
        <v>1.4253217771890963E-3</v>
      </c>
      <c r="H8" s="119">
        <v>10</v>
      </c>
      <c r="I8" s="27">
        <f t="shared" si="2"/>
        <v>9.1058095064651086E-4</v>
      </c>
      <c r="J8" s="119">
        <v>1088.9999999999998</v>
      </c>
      <c r="K8" s="27">
        <f t="shared" si="3"/>
        <v>2.0484903435030468E-3</v>
      </c>
      <c r="L8" s="119">
        <v>1598.9999999999998</v>
      </c>
      <c r="M8" s="27">
        <f t="shared" si="4"/>
        <v>1.9868907458606439E-3</v>
      </c>
      <c r="N8" s="119">
        <v>574</v>
      </c>
      <c r="O8" s="27">
        <f t="shared" si="5"/>
        <v>4.7545681957490548E-3</v>
      </c>
      <c r="P8" s="119">
        <v>223</v>
      </c>
      <c r="Q8" s="27">
        <f t="shared" si="6"/>
        <v>2.8568500345896686E-3</v>
      </c>
      <c r="R8" s="119">
        <v>625</v>
      </c>
      <c r="S8" s="27">
        <f t="shared" si="7"/>
        <v>8.6992831790660505E-3</v>
      </c>
      <c r="T8" s="119">
        <v>742</v>
      </c>
      <c r="U8" s="27">
        <f t="shared" si="8"/>
        <v>6.6822164785980045E-3</v>
      </c>
      <c r="V8" s="119">
        <v>23</v>
      </c>
      <c r="W8" s="27">
        <f t="shared" si="9"/>
        <v>5.5225403685695305E-5</v>
      </c>
      <c r="X8" s="119">
        <v>13</v>
      </c>
      <c r="Y8" s="27">
        <f t="shared" si="10"/>
        <v>2.3597749137774502E-3</v>
      </c>
      <c r="Z8" s="119">
        <v>216</v>
      </c>
      <c r="AA8" s="27">
        <f t="shared" si="11"/>
        <v>1.5893571933129271E-3</v>
      </c>
    </row>
    <row r="9" spans="1:27" x14ac:dyDescent="0.2">
      <c r="A9" s="118" t="s">
        <v>100</v>
      </c>
      <c r="B9" s="119">
        <v>4004.0000000000005</v>
      </c>
      <c r="C9" s="27">
        <f t="shared" si="12"/>
        <v>3.9295777274203766E-3</v>
      </c>
      <c r="D9" s="119">
        <v>2744.0000000000009</v>
      </c>
      <c r="E9" s="27">
        <f t="shared" si="0"/>
        <v>1.7561150434548881E-2</v>
      </c>
      <c r="F9" s="119">
        <v>1252.9999999999995</v>
      </c>
      <c r="G9" s="27">
        <f t="shared" si="1"/>
        <v>1.8039678654726637E-2</v>
      </c>
      <c r="H9" s="119">
        <v>26.000000000000007</v>
      </c>
      <c r="I9" s="27">
        <f t="shared" si="2"/>
        <v>2.3675104716809289E-3</v>
      </c>
      <c r="J9" s="119">
        <v>2215.0000000000005</v>
      </c>
      <c r="K9" s="27">
        <f t="shared" si="3"/>
        <v>4.1665804507431134E-3</v>
      </c>
      <c r="L9" s="119">
        <v>3390.0000000000005</v>
      </c>
      <c r="M9" s="27">
        <f t="shared" si="4"/>
        <v>4.2123574912242548E-3</v>
      </c>
      <c r="N9" s="119">
        <v>1021</v>
      </c>
      <c r="O9" s="27">
        <f t="shared" si="5"/>
        <v>8.457167470138997E-3</v>
      </c>
      <c r="P9" s="119">
        <v>646.00000000000023</v>
      </c>
      <c r="Q9" s="27">
        <f t="shared" si="6"/>
        <v>8.2758974096185049E-3</v>
      </c>
      <c r="R9" s="119">
        <v>1221.0000000000009</v>
      </c>
      <c r="S9" s="27">
        <f t="shared" si="7"/>
        <v>1.6994919618623448E-2</v>
      </c>
      <c r="T9" s="119">
        <v>1047.9999999999998</v>
      </c>
      <c r="U9" s="27">
        <f t="shared" si="8"/>
        <v>9.4379553498257496E-3</v>
      </c>
      <c r="V9" s="119">
        <v>70</v>
      </c>
      <c r="W9" s="27">
        <f t="shared" si="9"/>
        <v>1.6807731556515963E-4</v>
      </c>
      <c r="X9" s="119">
        <v>36.000000000000014</v>
      </c>
      <c r="Y9" s="27">
        <f t="shared" si="10"/>
        <v>6.5347612996914028E-3</v>
      </c>
      <c r="Z9" s="119">
        <v>791.99999999999955</v>
      </c>
      <c r="AA9" s="27">
        <f t="shared" si="11"/>
        <v>5.8276430421473962E-3</v>
      </c>
    </row>
    <row r="10" spans="1:27" x14ac:dyDescent="0.2">
      <c r="A10" s="118" t="s">
        <v>161</v>
      </c>
      <c r="B10" s="119">
        <v>57703.000000000015</v>
      </c>
      <c r="C10" s="27">
        <f t="shared" si="12"/>
        <v>5.66304754259086E-2</v>
      </c>
      <c r="D10" s="119">
        <v>11630.000000000002</v>
      </c>
      <c r="E10" s="27">
        <f t="shared" si="0"/>
        <v>7.4430094589578513E-2</v>
      </c>
      <c r="F10" s="119">
        <v>8597.0000000000018</v>
      </c>
      <c r="G10" s="27">
        <f t="shared" si="1"/>
        <v>0.12377263958075417</v>
      </c>
      <c r="H10" s="119">
        <v>362.99999999999977</v>
      </c>
      <c r="I10" s="27">
        <f t="shared" si="2"/>
        <v>3.3054088508468325E-2</v>
      </c>
      <c r="J10" s="119">
        <v>32786</v>
      </c>
      <c r="K10" s="27">
        <f t="shared" si="3"/>
        <v>6.1672914969780439E-2</v>
      </c>
      <c r="L10" s="119">
        <v>52615.000000000015</v>
      </c>
      <c r="M10" s="27">
        <f t="shared" si="4"/>
        <v>6.5378521947128093E-2</v>
      </c>
      <c r="N10" s="119">
        <v>10847.999999999996</v>
      </c>
      <c r="O10" s="27">
        <f t="shared" si="5"/>
        <v>8.9856368967745168E-2</v>
      </c>
      <c r="P10" s="119">
        <v>5710.9999999999991</v>
      </c>
      <c r="Q10" s="27">
        <f t="shared" si="6"/>
        <v>7.3163545056240328E-2</v>
      </c>
      <c r="R10" s="119">
        <v>21754.000000000004</v>
      </c>
      <c r="S10" s="27">
        <f t="shared" si="7"/>
        <v>0.3027907300438446</v>
      </c>
      <c r="T10" s="119">
        <v>11277.999999999996</v>
      </c>
      <c r="U10" s="27">
        <f t="shared" si="8"/>
        <v>0.10156608820165534</v>
      </c>
      <c r="V10" s="119">
        <v>1484.9999999999995</v>
      </c>
      <c r="W10" s="27">
        <f t="shared" si="9"/>
        <v>3.5656401944894568E-3</v>
      </c>
      <c r="X10" s="119">
        <v>334.00000000000017</v>
      </c>
      <c r="Y10" s="27">
        <f t="shared" si="10"/>
        <v>6.0628063169359134E-2</v>
      </c>
      <c r="Z10" s="119">
        <v>12907.999999999995</v>
      </c>
      <c r="AA10" s="27">
        <f t="shared" si="11"/>
        <v>9.4978808570755802E-2</v>
      </c>
    </row>
    <row r="11" spans="1:27" x14ac:dyDescent="0.2">
      <c r="A11" s="118" t="s">
        <v>162</v>
      </c>
      <c r="B11" s="119">
        <v>137806</v>
      </c>
      <c r="C11" s="27">
        <f t="shared" si="12"/>
        <v>0.13524460247374934</v>
      </c>
      <c r="D11" s="119">
        <v>22746.999999999993</v>
      </c>
      <c r="E11" s="27">
        <f t="shared" si="0"/>
        <v>0.14557707322692534</v>
      </c>
      <c r="F11" s="119">
        <v>6928.9999999999936</v>
      </c>
      <c r="G11" s="27">
        <f t="shared" si="1"/>
        <v>9.9758127213568068E-2</v>
      </c>
      <c r="H11" s="119">
        <v>791</v>
      </c>
      <c r="I11" s="27">
        <f t="shared" si="2"/>
        <v>7.2026953196138999E-2</v>
      </c>
      <c r="J11" s="119">
        <v>76344.000000000029</v>
      </c>
      <c r="K11" s="27">
        <f t="shared" si="3"/>
        <v>0.14360876656051119</v>
      </c>
      <c r="L11" s="119">
        <v>114892.00000000012</v>
      </c>
      <c r="M11" s="27">
        <f t="shared" si="4"/>
        <v>0.14276288403591078</v>
      </c>
      <c r="N11" s="119">
        <v>17590</v>
      </c>
      <c r="O11" s="27">
        <f t="shared" si="5"/>
        <v>0.14570183721816354</v>
      </c>
      <c r="P11" s="119">
        <v>10656.999999999995</v>
      </c>
      <c r="Q11" s="27">
        <f t="shared" si="6"/>
        <v>0.13652668528530082</v>
      </c>
      <c r="R11" s="119">
        <v>33966.999999999964</v>
      </c>
      <c r="S11" s="27">
        <f t="shared" si="7"/>
        <v>0.47278168278933796</v>
      </c>
      <c r="T11" s="119">
        <v>19783</v>
      </c>
      <c r="U11" s="27">
        <f t="shared" si="8"/>
        <v>0.1781594185931325</v>
      </c>
      <c r="V11" s="119">
        <v>3304.0000000000014</v>
      </c>
      <c r="W11" s="27">
        <f t="shared" si="9"/>
        <v>7.9332492946755373E-3</v>
      </c>
      <c r="X11" s="119">
        <v>430</v>
      </c>
      <c r="Y11" s="27">
        <f t="shared" si="10"/>
        <v>7.8054093301869507E-2</v>
      </c>
      <c r="Z11" s="119">
        <v>24254.999999999985</v>
      </c>
      <c r="AA11" s="27">
        <f t="shared" si="11"/>
        <v>0.17847156816576401</v>
      </c>
    </row>
    <row r="12" spans="1:27" x14ac:dyDescent="0.2">
      <c r="A12" s="118" t="s">
        <v>163</v>
      </c>
      <c r="B12" s="119">
        <v>12871</v>
      </c>
      <c r="C12" s="27">
        <f t="shared" si="12"/>
        <v>1.2631766965441474E-2</v>
      </c>
      <c r="D12" s="119">
        <v>2287.0000000000009</v>
      </c>
      <c r="E12" s="27">
        <f t="shared" si="0"/>
        <v>1.4636425307512134E-2</v>
      </c>
      <c r="F12" s="119">
        <v>525.00000000000011</v>
      </c>
      <c r="G12" s="27">
        <f t="shared" si="1"/>
        <v>7.558524576002785E-3</v>
      </c>
      <c r="H12" s="119">
        <v>81</v>
      </c>
      <c r="I12" s="27">
        <f t="shared" si="2"/>
        <v>7.3757057002367373E-3</v>
      </c>
      <c r="J12" s="119">
        <v>7412.0000000000027</v>
      </c>
      <c r="K12" s="27">
        <f t="shared" si="3"/>
        <v>1.3942525643750772E-2</v>
      </c>
      <c r="L12" s="119">
        <v>9516.9999999999964</v>
      </c>
      <c r="M12" s="27">
        <f t="shared" si="4"/>
        <v>1.1825665558696524E-2</v>
      </c>
      <c r="N12" s="119">
        <v>1483.9999999999998</v>
      </c>
      <c r="O12" s="27">
        <f t="shared" si="5"/>
        <v>1.2292298262180481E-2</v>
      </c>
      <c r="P12" s="119">
        <v>987.00000000000011</v>
      </c>
      <c r="Q12" s="27">
        <f t="shared" si="6"/>
        <v>1.2644443875067277E-2</v>
      </c>
      <c r="R12" s="119">
        <v>2089.0000000000009</v>
      </c>
      <c r="S12" s="27">
        <f t="shared" si="7"/>
        <v>2.9076484097710378E-2</v>
      </c>
      <c r="T12" s="119">
        <v>1524.9999999999998</v>
      </c>
      <c r="U12" s="27">
        <f t="shared" si="8"/>
        <v>1.3733665943210181E-2</v>
      </c>
      <c r="V12" s="119">
        <v>340</v>
      </c>
      <c r="W12" s="27">
        <f t="shared" si="9"/>
        <v>8.16375532745061E-4</v>
      </c>
      <c r="X12" s="119">
        <v>41</v>
      </c>
      <c r="Y12" s="27">
        <f t="shared" si="10"/>
        <v>7.4423670357596497E-3</v>
      </c>
      <c r="Z12" s="119">
        <v>3196.0000000000014</v>
      </c>
      <c r="AA12" s="27">
        <f t="shared" si="11"/>
        <v>2.351659995290795E-2</v>
      </c>
    </row>
    <row r="13" spans="1:27" x14ac:dyDescent="0.2">
      <c r="A13" s="53" t="s">
        <v>3</v>
      </c>
      <c r="B13" s="120">
        <v>1018939.0000000023</v>
      </c>
      <c r="C13" s="54">
        <f t="shared" si="12"/>
        <v>1</v>
      </c>
      <c r="D13" s="120">
        <v>156254</v>
      </c>
      <c r="E13" s="54">
        <f t="shared" si="0"/>
        <v>1</v>
      </c>
      <c r="F13" s="120">
        <v>69457.999999999825</v>
      </c>
      <c r="G13" s="54">
        <f t="shared" si="1"/>
        <v>1</v>
      </c>
      <c r="H13" s="120">
        <v>10982.00000000002</v>
      </c>
      <c r="I13" s="54">
        <f t="shared" si="2"/>
        <v>1</v>
      </c>
      <c r="J13" s="120">
        <v>531611.00000000081</v>
      </c>
      <c r="K13" s="54">
        <f t="shared" si="3"/>
        <v>1</v>
      </c>
      <c r="L13" s="120">
        <v>804775.00000000012</v>
      </c>
      <c r="M13" s="54">
        <f t="shared" si="4"/>
        <v>1</v>
      </c>
      <c r="N13" s="120">
        <v>120725.99999999993</v>
      </c>
      <c r="O13" s="54">
        <f t="shared" si="5"/>
        <v>1</v>
      </c>
      <c r="P13" s="120">
        <v>78057.999999999884</v>
      </c>
      <c r="Q13" s="54">
        <f t="shared" si="6"/>
        <v>1</v>
      </c>
      <c r="R13" s="120">
        <v>71844.999999999956</v>
      </c>
      <c r="S13" s="54">
        <f t="shared" si="7"/>
        <v>1</v>
      </c>
      <c r="T13" s="120">
        <v>111040.99999999985</v>
      </c>
      <c r="U13" s="54">
        <f t="shared" si="8"/>
        <v>1</v>
      </c>
      <c r="V13" s="120">
        <v>416475.00000000087</v>
      </c>
      <c r="W13" s="54">
        <f t="shared" si="9"/>
        <v>1</v>
      </c>
      <c r="X13" s="120">
        <v>5509.0000000000118</v>
      </c>
      <c r="Y13" s="54">
        <f t="shared" si="10"/>
        <v>1</v>
      </c>
      <c r="Z13" s="120">
        <v>135903.99999999997</v>
      </c>
      <c r="AA13" s="54">
        <f t="shared" si="11"/>
        <v>1</v>
      </c>
    </row>
    <row r="14" spans="1:27" x14ac:dyDescent="0.2">
      <c r="C14" s="1"/>
      <c r="E14" s="1"/>
      <c r="G14" s="1"/>
      <c r="I14" s="1"/>
      <c r="K14" s="1"/>
      <c r="M14" s="1"/>
      <c r="O14" s="1"/>
      <c r="Q14" s="1"/>
      <c r="S14" s="1"/>
      <c r="U14" s="1"/>
      <c r="W14" s="1"/>
      <c r="Y14" s="1"/>
      <c r="AA14" s="1"/>
    </row>
  </sheetData>
  <mergeCells count="10">
    <mergeCell ref="A1:AA1"/>
    <mergeCell ref="X2:AA2"/>
    <mergeCell ref="V2:W2"/>
    <mergeCell ref="N2:U2"/>
    <mergeCell ref="L2:M2"/>
    <mergeCell ref="A2:A3"/>
    <mergeCell ref="J2:K2"/>
    <mergeCell ref="H2:I2"/>
    <mergeCell ref="D2:G2"/>
    <mergeCell ref="B2:C2"/>
  </mergeCells>
  <phoneticPr fontId="0" type="noConversion"/>
  <pageMargins left="0.75" right="0.75" top="1" bottom="1" header="0.5" footer="0.5"/>
  <pageSetup paperSize="8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2"/>
  <sheetViews>
    <sheetView workbookViewId="0">
      <selection activeCell="D13" sqref="D13"/>
    </sheetView>
  </sheetViews>
  <sheetFormatPr defaultRowHeight="12.75" x14ac:dyDescent="0.2"/>
  <cols>
    <col min="1" max="1" width="27.85546875" customWidth="1"/>
    <col min="2" max="3" width="14.28515625" customWidth="1"/>
  </cols>
  <sheetData>
    <row r="1" spans="1:3" ht="33" customHeight="1" x14ac:dyDescent="0.2">
      <c r="A1" s="153" t="s">
        <v>184</v>
      </c>
      <c r="B1" s="153"/>
      <c r="C1" s="153"/>
    </row>
    <row r="2" spans="1:3" x14ac:dyDescent="0.2">
      <c r="A2" s="89" t="s">
        <v>67</v>
      </c>
      <c r="B2" s="53" t="s">
        <v>69</v>
      </c>
      <c r="C2" s="53" t="s">
        <v>185</v>
      </c>
    </row>
    <row r="3" spans="1:3" x14ac:dyDescent="0.2">
      <c r="A3" s="18" t="s">
        <v>97</v>
      </c>
      <c r="B3" s="55">
        <v>621863</v>
      </c>
      <c r="C3" s="177">
        <f>B3/B$12</f>
        <v>0.61030444413257323</v>
      </c>
    </row>
    <row r="4" spans="1:3" x14ac:dyDescent="0.2">
      <c r="A4" s="18" t="s">
        <v>156</v>
      </c>
      <c r="B4" s="55">
        <v>69</v>
      </c>
      <c r="C4" s="177">
        <f t="shared" ref="C4:C12" si="0">B4/B$12</f>
        <v>6.7717498299701945E-5</v>
      </c>
    </row>
    <row r="5" spans="1:3" x14ac:dyDescent="0.2">
      <c r="A5" s="18" t="s">
        <v>98</v>
      </c>
      <c r="B5" s="55">
        <v>180600</v>
      </c>
      <c r="C5" s="177">
        <f t="shared" si="0"/>
        <v>0.17724319120182858</v>
      </c>
    </row>
    <row r="6" spans="1:3" x14ac:dyDescent="0.2">
      <c r="A6" s="18" t="s">
        <v>155</v>
      </c>
      <c r="B6" s="55">
        <v>2017</v>
      </c>
      <c r="C6" s="177">
        <f t="shared" si="0"/>
        <v>1.9795100589927368E-3</v>
      </c>
    </row>
    <row r="7" spans="1:3" x14ac:dyDescent="0.2">
      <c r="A7" s="18" t="s">
        <v>99</v>
      </c>
      <c r="B7" s="55">
        <v>2006</v>
      </c>
      <c r="C7" s="177">
        <f t="shared" si="0"/>
        <v>1.9687145157855379E-3</v>
      </c>
    </row>
    <row r="8" spans="1:3" x14ac:dyDescent="0.2">
      <c r="A8" s="18" t="s">
        <v>100</v>
      </c>
      <c r="B8" s="55">
        <v>4004.0000000000005</v>
      </c>
      <c r="C8" s="177">
        <f t="shared" si="0"/>
        <v>3.9295777274203861E-3</v>
      </c>
    </row>
    <row r="9" spans="1:3" x14ac:dyDescent="0.2">
      <c r="A9" s="18" t="s">
        <v>161</v>
      </c>
      <c r="B9" s="55">
        <v>57703</v>
      </c>
      <c r="C9" s="177">
        <f t="shared" si="0"/>
        <v>5.6630475425908718E-2</v>
      </c>
    </row>
    <row r="10" spans="1:3" x14ac:dyDescent="0.2">
      <c r="A10" s="18" t="s">
        <v>162</v>
      </c>
      <c r="B10" s="55">
        <v>137806.00000000003</v>
      </c>
      <c r="C10" s="177">
        <f t="shared" si="0"/>
        <v>0.1352446024737497</v>
      </c>
    </row>
    <row r="11" spans="1:3" x14ac:dyDescent="0.2">
      <c r="A11" s="18" t="s">
        <v>163</v>
      </c>
      <c r="B11" s="55">
        <v>12871</v>
      </c>
      <c r="C11" s="177">
        <f t="shared" si="0"/>
        <v>1.2631766965441504E-2</v>
      </c>
    </row>
    <row r="12" spans="1:3" x14ac:dyDescent="0.2">
      <c r="A12" s="49" t="s">
        <v>165</v>
      </c>
      <c r="B12" s="90">
        <v>1018939</v>
      </c>
      <c r="C12" s="45">
        <f t="shared" si="0"/>
        <v>1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92D050"/>
  </sheetPr>
  <dimension ref="A1:D31"/>
  <sheetViews>
    <sheetView zoomScaleNormal="100" zoomScaleSheetLayoutView="130" workbookViewId="0">
      <selection activeCell="C5" sqref="C5"/>
    </sheetView>
  </sheetViews>
  <sheetFormatPr defaultRowHeight="12.75" x14ac:dyDescent="0.2"/>
  <cols>
    <col min="1" max="1" width="32.140625" customWidth="1"/>
    <col min="2" max="2" width="16.5703125" style="24" customWidth="1"/>
    <col min="3" max="5" width="9.140625" customWidth="1"/>
  </cols>
  <sheetData>
    <row r="1" spans="1:4" ht="38.25" customHeight="1" x14ac:dyDescent="0.2">
      <c r="A1" s="148" t="s">
        <v>173</v>
      </c>
      <c r="B1" s="148"/>
    </row>
    <row r="2" spans="1:4" x14ac:dyDescent="0.2">
      <c r="A2" s="53" t="s">
        <v>22</v>
      </c>
      <c r="B2" s="57" t="s">
        <v>23</v>
      </c>
    </row>
    <row r="3" spans="1:4" x14ac:dyDescent="0.2">
      <c r="A3" s="2" t="s">
        <v>24</v>
      </c>
      <c r="B3" s="91">
        <v>769569</v>
      </c>
    </row>
    <row r="4" spans="1:4" x14ac:dyDescent="0.2">
      <c r="A4" s="18" t="s">
        <v>115</v>
      </c>
      <c r="B4" s="91">
        <v>2817959</v>
      </c>
    </row>
    <row r="5" spans="1:4" x14ac:dyDescent="0.2">
      <c r="A5" s="149" t="s">
        <v>25</v>
      </c>
      <c r="B5" s="149"/>
      <c r="D5" s="24"/>
    </row>
    <row r="6" spans="1:4" x14ac:dyDescent="0.2">
      <c r="A6" s="2" t="s">
        <v>26</v>
      </c>
      <c r="B6" s="91">
        <v>44982</v>
      </c>
    </row>
    <row r="7" spans="1:4" x14ac:dyDescent="0.2">
      <c r="A7" s="2" t="s">
        <v>27</v>
      </c>
      <c r="B7" s="91">
        <v>687509</v>
      </c>
    </row>
    <row r="8" spans="1:4" x14ac:dyDescent="0.2">
      <c r="A8" s="2" t="s">
        <v>28</v>
      </c>
      <c r="B8" s="91">
        <v>340655</v>
      </c>
    </row>
    <row r="9" spans="1:4" x14ac:dyDescent="0.2">
      <c r="A9" s="149" t="s">
        <v>29</v>
      </c>
      <c r="B9" s="149"/>
      <c r="D9" s="24"/>
    </row>
    <row r="10" spans="1:4" x14ac:dyDescent="0.2">
      <c r="A10" s="2" t="s">
        <v>30</v>
      </c>
      <c r="B10" s="91">
        <v>51719</v>
      </c>
    </row>
    <row r="11" spans="1:4" x14ac:dyDescent="0.2">
      <c r="A11" s="2" t="s">
        <v>27</v>
      </c>
      <c r="B11" s="91">
        <v>967026</v>
      </c>
    </row>
    <row r="12" spans="1:4" x14ac:dyDescent="0.2">
      <c r="A12" s="2" t="s">
        <v>28</v>
      </c>
      <c r="B12" s="91">
        <v>67858</v>
      </c>
    </row>
    <row r="13" spans="1:4" x14ac:dyDescent="0.2">
      <c r="A13" s="149" t="s">
        <v>31</v>
      </c>
      <c r="B13" s="149"/>
      <c r="D13" s="24"/>
    </row>
    <row r="14" spans="1:4" x14ac:dyDescent="0.2">
      <c r="A14" s="2" t="s">
        <v>30</v>
      </c>
      <c r="B14" s="91">
        <v>6222</v>
      </c>
    </row>
    <row r="15" spans="1:4" x14ac:dyDescent="0.2">
      <c r="A15" s="2" t="s">
        <v>27</v>
      </c>
      <c r="B15" s="91">
        <v>106727</v>
      </c>
    </row>
    <row r="16" spans="1:4" x14ac:dyDescent="0.2">
      <c r="A16" s="2" t="s">
        <v>28</v>
      </c>
      <c r="B16" s="91">
        <v>11023</v>
      </c>
    </row>
    <row r="17" spans="1:4" x14ac:dyDescent="0.2">
      <c r="A17" s="149" t="s">
        <v>32</v>
      </c>
      <c r="B17" s="149"/>
      <c r="D17" s="24"/>
    </row>
    <row r="18" spans="1:4" ht="25.5" x14ac:dyDescent="0.2">
      <c r="A18" s="93" t="s">
        <v>168</v>
      </c>
      <c r="B18" s="91">
        <v>7366</v>
      </c>
    </row>
    <row r="19" spans="1:4" x14ac:dyDescent="0.2">
      <c r="A19" s="92" t="s">
        <v>169</v>
      </c>
      <c r="B19" s="91">
        <v>4223</v>
      </c>
    </row>
    <row r="20" spans="1:4" ht="25.5" x14ac:dyDescent="0.2">
      <c r="A20" s="93" t="s">
        <v>170</v>
      </c>
      <c r="B20" s="91">
        <v>7158</v>
      </c>
    </row>
    <row r="21" spans="1:4" x14ac:dyDescent="0.2">
      <c r="A21" s="92" t="s">
        <v>116</v>
      </c>
      <c r="B21" s="91">
        <v>5000</v>
      </c>
    </row>
    <row r="22" spans="1:4" x14ac:dyDescent="0.2">
      <c r="A22" s="92" t="s">
        <v>171</v>
      </c>
      <c r="B22" s="91">
        <v>17081</v>
      </c>
    </row>
    <row r="23" spans="1:4" x14ac:dyDescent="0.2">
      <c r="A23" s="92" t="s">
        <v>33</v>
      </c>
      <c r="B23" s="91">
        <v>6635</v>
      </c>
    </row>
    <row r="24" spans="1:4" x14ac:dyDescent="0.2">
      <c r="A24" s="92" t="s">
        <v>34</v>
      </c>
      <c r="B24" s="91">
        <v>6116</v>
      </c>
    </row>
    <row r="25" spans="1:4" x14ac:dyDescent="0.2">
      <c r="A25" s="92" t="s">
        <v>172</v>
      </c>
      <c r="B25" s="91">
        <v>10132</v>
      </c>
    </row>
    <row r="26" spans="1:4" x14ac:dyDescent="0.2">
      <c r="A26" s="149" t="s">
        <v>35</v>
      </c>
      <c r="B26" s="149"/>
      <c r="D26" s="24"/>
    </row>
    <row r="27" spans="1:4" x14ac:dyDescent="0.2">
      <c r="A27" s="2" t="s">
        <v>30</v>
      </c>
      <c r="B27" s="91">
        <v>133609</v>
      </c>
    </row>
    <row r="28" spans="1:4" x14ac:dyDescent="0.2">
      <c r="A28" s="2" t="s">
        <v>27</v>
      </c>
      <c r="B28" s="91">
        <v>224756</v>
      </c>
    </row>
    <row r="29" spans="1:4" x14ac:dyDescent="0.2">
      <c r="A29" s="2" t="s">
        <v>28</v>
      </c>
      <c r="B29" s="91">
        <v>202481</v>
      </c>
    </row>
    <row r="30" spans="1:4" x14ac:dyDescent="0.2">
      <c r="A30" s="2" t="s">
        <v>36</v>
      </c>
      <c r="B30" s="91">
        <v>9601</v>
      </c>
    </row>
    <row r="31" spans="1:4" x14ac:dyDescent="0.2">
      <c r="A31" s="2" t="s">
        <v>37</v>
      </c>
      <c r="B31" s="91">
        <v>11582</v>
      </c>
    </row>
  </sheetData>
  <mergeCells count="6">
    <mergeCell ref="A1:B1"/>
    <mergeCell ref="A26:B26"/>
    <mergeCell ref="A5:B5"/>
    <mergeCell ref="A9:B9"/>
    <mergeCell ref="A13:B13"/>
    <mergeCell ref="A17:B1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"/>
  <sheetViews>
    <sheetView workbookViewId="0">
      <selection activeCell="N24" sqref="N24"/>
    </sheetView>
  </sheetViews>
  <sheetFormatPr defaultRowHeight="12.75" x14ac:dyDescent="0.2"/>
  <cols>
    <col min="1" max="1" width="23.42578125" customWidth="1"/>
    <col min="2" max="13" width="12.5703125" customWidth="1"/>
  </cols>
  <sheetData>
    <row r="1" spans="1:13" ht="21.75" customHeight="1" x14ac:dyDescent="0.2">
      <c r="A1" s="150" t="s">
        <v>186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25.5" x14ac:dyDescent="0.2">
      <c r="A2" s="145" t="s">
        <v>1</v>
      </c>
      <c r="B2" s="178" t="s">
        <v>101</v>
      </c>
      <c r="C2" s="178" t="s">
        <v>102</v>
      </c>
      <c r="D2" s="179" t="s">
        <v>103</v>
      </c>
      <c r="E2" s="178" t="s">
        <v>109</v>
      </c>
      <c r="F2" s="178" t="s">
        <v>110</v>
      </c>
      <c r="G2" s="178" t="s">
        <v>111</v>
      </c>
      <c r="H2" s="178" t="s">
        <v>105</v>
      </c>
      <c r="I2" s="178" t="s">
        <v>106</v>
      </c>
      <c r="J2" s="178" t="s">
        <v>104</v>
      </c>
      <c r="K2" s="178" t="s">
        <v>107</v>
      </c>
      <c r="L2" s="178" t="s">
        <v>108</v>
      </c>
      <c r="M2" s="178" t="s">
        <v>4</v>
      </c>
    </row>
    <row r="3" spans="1:13" x14ac:dyDescent="0.2">
      <c r="A3" s="143" t="s">
        <v>47</v>
      </c>
      <c r="B3" s="141">
        <v>880.00000000000023</v>
      </c>
      <c r="C3" s="141">
        <v>784</v>
      </c>
      <c r="D3" s="141">
        <f t="shared" ref="D3:D9" si="0">B3+C3</f>
        <v>1664.0000000000002</v>
      </c>
      <c r="E3" s="141">
        <v>2411</v>
      </c>
      <c r="F3" s="141">
        <v>2057.0000000000005</v>
      </c>
      <c r="G3" s="141">
        <f t="shared" ref="G3:G9" si="1">E3+F3</f>
        <v>4468</v>
      </c>
      <c r="H3" s="141">
        <v>206</v>
      </c>
      <c r="I3" s="141">
        <v>276.00000000000011</v>
      </c>
      <c r="J3" s="142">
        <f t="shared" ref="J3:J9" si="2">H3+I3</f>
        <v>482.00000000000011</v>
      </c>
      <c r="K3" s="142">
        <f t="shared" ref="K3:K9" si="3">B3+E3+H3</f>
        <v>3497</v>
      </c>
      <c r="L3" s="142">
        <f t="shared" ref="L3:L9" si="4">C3+F3+I3</f>
        <v>3117.0000000000005</v>
      </c>
      <c r="M3" s="142">
        <f t="shared" ref="M3:M9" si="5">K3+L3</f>
        <v>6614</v>
      </c>
    </row>
    <row r="4" spans="1:13" x14ac:dyDescent="0.2">
      <c r="A4" s="143" t="s">
        <v>10</v>
      </c>
      <c r="B4" s="141">
        <v>249</v>
      </c>
      <c r="C4" s="141">
        <v>295</v>
      </c>
      <c r="D4" s="141">
        <f t="shared" si="0"/>
        <v>544</v>
      </c>
      <c r="E4" s="141">
        <v>658.00000000000011</v>
      </c>
      <c r="F4" s="141">
        <v>562.00000000000011</v>
      </c>
      <c r="G4" s="141">
        <f t="shared" si="1"/>
        <v>1220.0000000000002</v>
      </c>
      <c r="H4" s="141">
        <v>80</v>
      </c>
      <c r="I4" s="141">
        <v>205</v>
      </c>
      <c r="J4" s="142">
        <f t="shared" si="2"/>
        <v>285</v>
      </c>
      <c r="K4" s="142">
        <f t="shared" si="3"/>
        <v>987.00000000000011</v>
      </c>
      <c r="L4" s="142">
        <f t="shared" si="4"/>
        <v>1062</v>
      </c>
      <c r="M4" s="142">
        <f t="shared" si="5"/>
        <v>2049</v>
      </c>
    </row>
    <row r="5" spans="1:13" x14ac:dyDescent="0.2">
      <c r="A5" s="143" t="s">
        <v>15</v>
      </c>
      <c r="B5" s="141">
        <v>309.00000000000011</v>
      </c>
      <c r="C5" s="141">
        <v>444.99999999999989</v>
      </c>
      <c r="D5" s="141">
        <f t="shared" si="0"/>
        <v>754</v>
      </c>
      <c r="E5" s="141">
        <v>1117.0000000000002</v>
      </c>
      <c r="F5" s="141">
        <v>1031.0000000000002</v>
      </c>
      <c r="G5" s="141">
        <f t="shared" si="1"/>
        <v>2148.0000000000005</v>
      </c>
      <c r="H5" s="141">
        <v>169</v>
      </c>
      <c r="I5" s="141">
        <v>261.99999999999989</v>
      </c>
      <c r="J5" s="142">
        <f t="shared" si="2"/>
        <v>430.99999999999989</v>
      </c>
      <c r="K5" s="142">
        <f t="shared" si="3"/>
        <v>1595.0000000000005</v>
      </c>
      <c r="L5" s="142">
        <f t="shared" si="4"/>
        <v>1738</v>
      </c>
      <c r="M5" s="142">
        <f t="shared" si="5"/>
        <v>3333.0000000000005</v>
      </c>
    </row>
    <row r="6" spans="1:13" x14ac:dyDescent="0.2">
      <c r="A6" s="143" t="s">
        <v>16</v>
      </c>
      <c r="B6" s="141">
        <v>978.00000000000045</v>
      </c>
      <c r="C6" s="141">
        <v>940.99999999999966</v>
      </c>
      <c r="D6" s="141">
        <f t="shared" si="0"/>
        <v>1919</v>
      </c>
      <c r="E6" s="141">
        <v>3271.9999999999982</v>
      </c>
      <c r="F6" s="141">
        <v>3215</v>
      </c>
      <c r="G6" s="141">
        <f t="shared" si="1"/>
        <v>6486.9999999999982</v>
      </c>
      <c r="H6" s="141">
        <v>131</v>
      </c>
      <c r="I6" s="141">
        <v>201</v>
      </c>
      <c r="J6" s="142">
        <f t="shared" si="2"/>
        <v>332</v>
      </c>
      <c r="K6" s="142">
        <f t="shared" si="3"/>
        <v>4380.9999999999982</v>
      </c>
      <c r="L6" s="142">
        <f t="shared" si="4"/>
        <v>4357</v>
      </c>
      <c r="M6" s="142">
        <f t="shared" si="5"/>
        <v>8737.9999999999982</v>
      </c>
    </row>
    <row r="7" spans="1:13" x14ac:dyDescent="0.2">
      <c r="A7" s="143" t="s">
        <v>164</v>
      </c>
      <c r="B7" s="141">
        <v>1959.0000000000007</v>
      </c>
      <c r="C7" s="141">
        <v>1969.9999999999998</v>
      </c>
      <c r="D7" s="141">
        <f t="shared" si="0"/>
        <v>3929.0000000000005</v>
      </c>
      <c r="E7" s="141">
        <v>3098.9999999999977</v>
      </c>
      <c r="F7" s="141">
        <v>3081.0000000000014</v>
      </c>
      <c r="G7" s="141">
        <f t="shared" si="1"/>
        <v>6179.9999999999991</v>
      </c>
      <c r="H7" s="141">
        <v>719.99999999999977</v>
      </c>
      <c r="I7" s="141">
        <v>1229.0000000000002</v>
      </c>
      <c r="J7" s="142">
        <f t="shared" si="2"/>
        <v>1949</v>
      </c>
      <c r="K7" s="142">
        <f t="shared" si="3"/>
        <v>5777.9999999999982</v>
      </c>
      <c r="L7" s="142">
        <f t="shared" si="4"/>
        <v>6280.0000000000009</v>
      </c>
      <c r="M7" s="142">
        <f t="shared" si="5"/>
        <v>12058</v>
      </c>
    </row>
    <row r="8" spans="1:13" x14ac:dyDescent="0.2">
      <c r="A8" s="118" t="s">
        <v>158</v>
      </c>
      <c r="B8" s="141">
        <v>464</v>
      </c>
      <c r="C8" s="141">
        <v>651</v>
      </c>
      <c r="D8" s="141">
        <f t="shared" si="0"/>
        <v>1115</v>
      </c>
      <c r="E8" s="141">
        <v>1374</v>
      </c>
      <c r="F8" s="141">
        <v>1250.9999999999991</v>
      </c>
      <c r="G8" s="141">
        <f t="shared" si="1"/>
        <v>2624.9999999999991</v>
      </c>
      <c r="H8" s="141">
        <v>177</v>
      </c>
      <c r="I8" s="141">
        <v>334</v>
      </c>
      <c r="J8" s="142">
        <f t="shared" si="2"/>
        <v>511</v>
      </c>
      <c r="K8" s="142">
        <f t="shared" si="3"/>
        <v>2015</v>
      </c>
      <c r="L8" s="142">
        <f t="shared" si="4"/>
        <v>2235.9999999999991</v>
      </c>
      <c r="M8" s="142">
        <f t="shared" si="5"/>
        <v>4250.9999999999991</v>
      </c>
    </row>
    <row r="9" spans="1:13" x14ac:dyDescent="0.2">
      <c r="A9" s="118" t="s">
        <v>8</v>
      </c>
      <c r="B9" s="141">
        <v>475.00000000000006</v>
      </c>
      <c r="C9" s="141">
        <v>509.00000000000006</v>
      </c>
      <c r="D9" s="141">
        <f t="shared" si="0"/>
        <v>984.00000000000011</v>
      </c>
      <c r="E9" s="141">
        <v>1577.9999999999991</v>
      </c>
      <c r="F9" s="141">
        <v>1326.0000000000002</v>
      </c>
      <c r="G9" s="141">
        <f t="shared" si="1"/>
        <v>2903.9999999999991</v>
      </c>
      <c r="H9" s="141">
        <v>154</v>
      </c>
      <c r="I9" s="141">
        <v>245.00000000000006</v>
      </c>
      <c r="J9" s="142">
        <f t="shared" si="2"/>
        <v>399.00000000000006</v>
      </c>
      <c r="K9" s="142">
        <f t="shared" si="3"/>
        <v>2206.9999999999991</v>
      </c>
      <c r="L9" s="142">
        <f t="shared" si="4"/>
        <v>2080.0000000000005</v>
      </c>
      <c r="M9" s="142">
        <f t="shared" si="5"/>
        <v>4287</v>
      </c>
    </row>
    <row r="10" spans="1:13" x14ac:dyDescent="0.2">
      <c r="A10" s="143" t="s">
        <v>5</v>
      </c>
      <c r="B10" s="141">
        <v>790.00000000000011</v>
      </c>
      <c r="C10" s="141">
        <v>712</v>
      </c>
      <c r="D10" s="141">
        <f t="shared" ref="D10:D17" si="6">B10+C10</f>
        <v>1502</v>
      </c>
      <c r="E10" s="141">
        <v>1650.0000000000005</v>
      </c>
      <c r="F10" s="141">
        <v>1472.0000000000002</v>
      </c>
      <c r="G10" s="141">
        <f t="shared" ref="G10:G17" si="7">E10+F10</f>
        <v>3122.0000000000009</v>
      </c>
      <c r="H10" s="141">
        <v>369.00000000000006</v>
      </c>
      <c r="I10" s="141">
        <v>427</v>
      </c>
      <c r="J10" s="142">
        <f t="shared" ref="J10:J17" si="8">H10+I10</f>
        <v>796</v>
      </c>
      <c r="K10" s="142">
        <f t="shared" ref="K10:K17" si="9">B10+E10+H10</f>
        <v>2809.0000000000005</v>
      </c>
      <c r="L10" s="142">
        <f t="shared" ref="L10:L17" si="10">C10+F10+I10</f>
        <v>2611</v>
      </c>
      <c r="M10" s="142">
        <f t="shared" ref="M10:M17" si="11">K10+L10</f>
        <v>5420</v>
      </c>
    </row>
    <row r="11" spans="1:13" x14ac:dyDescent="0.2">
      <c r="A11" s="143" t="s">
        <v>12</v>
      </c>
      <c r="B11" s="141">
        <v>475.00000000000011</v>
      </c>
      <c r="C11" s="141">
        <v>565</v>
      </c>
      <c r="D11" s="141">
        <f t="shared" si="6"/>
        <v>1040</v>
      </c>
      <c r="E11" s="141">
        <v>1440.0000000000007</v>
      </c>
      <c r="F11" s="141">
        <v>1511</v>
      </c>
      <c r="G11" s="141">
        <f t="shared" si="7"/>
        <v>2951.0000000000009</v>
      </c>
      <c r="H11" s="141">
        <v>235</v>
      </c>
      <c r="I11" s="141">
        <v>389.00000000000023</v>
      </c>
      <c r="J11" s="142">
        <f t="shared" si="8"/>
        <v>624.00000000000023</v>
      </c>
      <c r="K11" s="142">
        <f t="shared" si="9"/>
        <v>2150.0000000000009</v>
      </c>
      <c r="L11" s="142">
        <f t="shared" si="10"/>
        <v>2465</v>
      </c>
      <c r="M11" s="142">
        <f t="shared" si="11"/>
        <v>4615.0000000000009</v>
      </c>
    </row>
    <row r="12" spans="1:13" x14ac:dyDescent="0.2">
      <c r="A12" s="143" t="s">
        <v>17</v>
      </c>
      <c r="B12" s="141">
        <v>494</v>
      </c>
      <c r="C12" s="141">
        <v>595</v>
      </c>
      <c r="D12" s="141">
        <f t="shared" si="6"/>
        <v>1089</v>
      </c>
      <c r="E12" s="141">
        <v>311</v>
      </c>
      <c r="F12" s="141">
        <v>317.00000000000011</v>
      </c>
      <c r="G12" s="141">
        <f t="shared" si="7"/>
        <v>628.00000000000011</v>
      </c>
      <c r="H12" s="141">
        <v>88.000000000000014</v>
      </c>
      <c r="I12" s="141">
        <v>151</v>
      </c>
      <c r="J12" s="142">
        <f t="shared" si="8"/>
        <v>239</v>
      </c>
      <c r="K12" s="142">
        <f t="shared" si="9"/>
        <v>893</v>
      </c>
      <c r="L12" s="142">
        <f t="shared" si="10"/>
        <v>1063</v>
      </c>
      <c r="M12" s="142">
        <f t="shared" si="11"/>
        <v>1956</v>
      </c>
    </row>
    <row r="13" spans="1:13" x14ac:dyDescent="0.2">
      <c r="A13" s="143" t="s">
        <v>14</v>
      </c>
      <c r="B13" s="141">
        <v>1027.9999999999995</v>
      </c>
      <c r="C13" s="141">
        <v>894.99999999999955</v>
      </c>
      <c r="D13" s="141">
        <f t="shared" si="6"/>
        <v>1922.9999999999991</v>
      </c>
      <c r="E13" s="141">
        <v>1488.9999999999995</v>
      </c>
      <c r="F13" s="141">
        <v>1401</v>
      </c>
      <c r="G13" s="141">
        <f t="shared" si="7"/>
        <v>2889.9999999999995</v>
      </c>
      <c r="H13" s="141">
        <v>85</v>
      </c>
      <c r="I13" s="141">
        <v>147.00000000000003</v>
      </c>
      <c r="J13" s="142">
        <f t="shared" si="8"/>
        <v>232.00000000000003</v>
      </c>
      <c r="K13" s="142">
        <f t="shared" si="9"/>
        <v>2601.9999999999991</v>
      </c>
      <c r="L13" s="142">
        <f t="shared" si="10"/>
        <v>2442.9999999999995</v>
      </c>
      <c r="M13" s="142">
        <f t="shared" si="11"/>
        <v>5044.9999999999982</v>
      </c>
    </row>
    <row r="14" spans="1:13" x14ac:dyDescent="0.2">
      <c r="A14" s="143" t="s">
        <v>53</v>
      </c>
      <c r="B14" s="141">
        <v>439.99999999999983</v>
      </c>
      <c r="C14" s="141">
        <v>492</v>
      </c>
      <c r="D14" s="141">
        <f t="shared" si="6"/>
        <v>931.99999999999977</v>
      </c>
      <c r="E14" s="141">
        <v>1125.9999999999998</v>
      </c>
      <c r="F14" s="141">
        <v>1118.0000000000005</v>
      </c>
      <c r="G14" s="141">
        <f t="shared" si="7"/>
        <v>2244</v>
      </c>
      <c r="H14" s="141">
        <v>122</v>
      </c>
      <c r="I14" s="141">
        <v>206</v>
      </c>
      <c r="J14" s="142">
        <f t="shared" si="8"/>
        <v>328</v>
      </c>
      <c r="K14" s="142">
        <f t="shared" si="9"/>
        <v>1687.9999999999995</v>
      </c>
      <c r="L14" s="142">
        <f t="shared" si="10"/>
        <v>1816.0000000000005</v>
      </c>
      <c r="M14" s="142">
        <f t="shared" si="11"/>
        <v>3504</v>
      </c>
    </row>
    <row r="15" spans="1:13" x14ac:dyDescent="0.2">
      <c r="A15" s="143" t="s">
        <v>18</v>
      </c>
      <c r="B15" s="141">
        <v>181.00000000000003</v>
      </c>
      <c r="C15" s="141">
        <v>133</v>
      </c>
      <c r="D15" s="141">
        <f t="shared" si="6"/>
        <v>314</v>
      </c>
      <c r="E15" s="141">
        <v>670</v>
      </c>
      <c r="F15" s="141">
        <v>516.99999999999977</v>
      </c>
      <c r="G15" s="141">
        <f t="shared" si="7"/>
        <v>1186.9999999999998</v>
      </c>
      <c r="H15" s="141">
        <v>57</v>
      </c>
      <c r="I15" s="141">
        <v>118</v>
      </c>
      <c r="J15" s="142">
        <f t="shared" si="8"/>
        <v>175</v>
      </c>
      <c r="K15" s="142">
        <f t="shared" si="9"/>
        <v>908</v>
      </c>
      <c r="L15" s="142">
        <f t="shared" si="10"/>
        <v>767.99999999999977</v>
      </c>
      <c r="M15" s="142">
        <f t="shared" si="11"/>
        <v>1675.9999999999998</v>
      </c>
    </row>
    <row r="16" spans="1:13" x14ac:dyDescent="0.2">
      <c r="A16" s="143" t="s">
        <v>20</v>
      </c>
      <c r="B16" s="141">
        <v>1622.0000000000002</v>
      </c>
      <c r="C16" s="141">
        <v>1420.0000000000005</v>
      </c>
      <c r="D16" s="141">
        <f t="shared" si="6"/>
        <v>3042.0000000000009</v>
      </c>
      <c r="E16" s="141">
        <v>4281.0000000000009</v>
      </c>
      <c r="F16" s="141">
        <v>3655.9999999999986</v>
      </c>
      <c r="G16" s="141">
        <f t="shared" si="7"/>
        <v>7937</v>
      </c>
      <c r="H16" s="141">
        <v>194</v>
      </c>
      <c r="I16" s="141">
        <v>279.00000000000006</v>
      </c>
      <c r="J16" s="142">
        <f t="shared" si="8"/>
        <v>473.00000000000006</v>
      </c>
      <c r="K16" s="142">
        <f t="shared" si="9"/>
        <v>6097.0000000000009</v>
      </c>
      <c r="L16" s="142">
        <f t="shared" si="10"/>
        <v>5354.9999999999991</v>
      </c>
      <c r="M16" s="142">
        <f t="shared" si="11"/>
        <v>11452</v>
      </c>
    </row>
    <row r="17" spans="1:13" x14ac:dyDescent="0.2">
      <c r="A17" s="143" t="s">
        <v>11</v>
      </c>
      <c r="B17" s="141">
        <v>400.00000000000006</v>
      </c>
      <c r="C17" s="141">
        <v>326.00000000000006</v>
      </c>
      <c r="D17" s="141">
        <f t="shared" si="6"/>
        <v>726.00000000000011</v>
      </c>
      <c r="E17" s="141">
        <v>2635</v>
      </c>
      <c r="F17" s="141">
        <v>2259.9999999999995</v>
      </c>
      <c r="G17" s="141">
        <f t="shared" si="7"/>
        <v>4895</v>
      </c>
      <c r="H17" s="141">
        <v>111.00000000000003</v>
      </c>
      <c r="I17" s="141">
        <v>134</v>
      </c>
      <c r="J17" s="142">
        <f t="shared" si="8"/>
        <v>245.00000000000003</v>
      </c>
      <c r="K17" s="142">
        <f t="shared" si="9"/>
        <v>3146</v>
      </c>
      <c r="L17" s="142">
        <f t="shared" si="10"/>
        <v>2719.9999999999995</v>
      </c>
      <c r="M17" s="142">
        <f t="shared" si="11"/>
        <v>5866</v>
      </c>
    </row>
    <row r="18" spans="1:13" x14ac:dyDescent="0.2">
      <c r="A18" s="143" t="s">
        <v>13</v>
      </c>
      <c r="B18" s="141">
        <v>643</v>
      </c>
      <c r="C18" s="141">
        <v>908.00000000000034</v>
      </c>
      <c r="D18" s="141">
        <f t="shared" ref="D18:D22" si="12">B18+C18</f>
        <v>1551.0000000000005</v>
      </c>
      <c r="E18" s="141">
        <v>3129.9999999999982</v>
      </c>
      <c r="F18" s="141">
        <v>3217.0000000000005</v>
      </c>
      <c r="G18" s="141">
        <f t="shared" ref="G18:G22" si="13">E18+F18</f>
        <v>6346.9999999999982</v>
      </c>
      <c r="H18" s="141">
        <v>182</v>
      </c>
      <c r="I18" s="141">
        <v>257.00000000000006</v>
      </c>
      <c r="J18" s="142">
        <f t="shared" ref="J18:J22" si="14">H18+I18</f>
        <v>439.00000000000006</v>
      </c>
      <c r="K18" s="142">
        <f t="shared" ref="K18:K22" si="15">B18+E18+H18</f>
        <v>3954.9999999999982</v>
      </c>
      <c r="L18" s="142">
        <f t="shared" ref="L18:L22" si="16">C18+F18+I18</f>
        <v>4382.0000000000009</v>
      </c>
      <c r="M18" s="142">
        <f t="shared" ref="M18:M22" si="17">K18+L18</f>
        <v>8337</v>
      </c>
    </row>
    <row r="19" spans="1:13" x14ac:dyDescent="0.2">
      <c r="A19" s="143" t="s">
        <v>49</v>
      </c>
      <c r="B19" s="141">
        <v>299</v>
      </c>
      <c r="C19" s="141">
        <v>296</v>
      </c>
      <c r="D19" s="141">
        <f t="shared" si="12"/>
        <v>595</v>
      </c>
      <c r="E19" s="141">
        <v>953.00000000000023</v>
      </c>
      <c r="F19" s="141">
        <v>761</v>
      </c>
      <c r="G19" s="141">
        <f t="shared" si="13"/>
        <v>1714.0000000000002</v>
      </c>
      <c r="H19" s="141">
        <v>103</v>
      </c>
      <c r="I19" s="141">
        <v>160</v>
      </c>
      <c r="J19" s="142">
        <f t="shared" si="14"/>
        <v>263</v>
      </c>
      <c r="K19" s="142">
        <f t="shared" si="15"/>
        <v>1355.0000000000002</v>
      </c>
      <c r="L19" s="142">
        <f t="shared" si="16"/>
        <v>1217</v>
      </c>
      <c r="M19" s="142">
        <f t="shared" si="17"/>
        <v>2572</v>
      </c>
    </row>
    <row r="20" spans="1:13" x14ac:dyDescent="0.2">
      <c r="A20" s="143" t="s">
        <v>6</v>
      </c>
      <c r="B20" s="141">
        <v>383</v>
      </c>
      <c r="C20" s="141">
        <v>329.00000000000011</v>
      </c>
      <c r="D20" s="141">
        <f t="shared" si="12"/>
        <v>712.00000000000011</v>
      </c>
      <c r="E20" s="141">
        <v>230</v>
      </c>
      <c r="F20" s="141">
        <v>200.00000000000003</v>
      </c>
      <c r="G20" s="141">
        <f t="shared" si="13"/>
        <v>430</v>
      </c>
      <c r="H20" s="141">
        <v>105</v>
      </c>
      <c r="I20" s="141">
        <v>155</v>
      </c>
      <c r="J20" s="142">
        <f t="shared" si="14"/>
        <v>260</v>
      </c>
      <c r="K20" s="142">
        <f t="shared" si="15"/>
        <v>718</v>
      </c>
      <c r="L20" s="142">
        <f t="shared" si="16"/>
        <v>684.00000000000011</v>
      </c>
      <c r="M20" s="142">
        <f t="shared" si="17"/>
        <v>1402</v>
      </c>
    </row>
    <row r="21" spans="1:13" x14ac:dyDescent="0.2">
      <c r="A21" s="143" t="s">
        <v>9</v>
      </c>
      <c r="B21" s="141">
        <v>465</v>
      </c>
      <c r="C21" s="141">
        <v>412.00000000000006</v>
      </c>
      <c r="D21" s="141">
        <f t="shared" si="12"/>
        <v>877</v>
      </c>
      <c r="E21" s="141">
        <v>894</v>
      </c>
      <c r="F21" s="141">
        <v>803.99999999999977</v>
      </c>
      <c r="G21" s="141">
        <f t="shared" si="13"/>
        <v>1697.9999999999998</v>
      </c>
      <c r="H21" s="141">
        <v>127</v>
      </c>
      <c r="I21" s="141">
        <v>163</v>
      </c>
      <c r="J21" s="142">
        <f t="shared" si="14"/>
        <v>290</v>
      </c>
      <c r="K21" s="142">
        <f t="shared" si="15"/>
        <v>1486</v>
      </c>
      <c r="L21" s="142">
        <f t="shared" si="16"/>
        <v>1378.9999999999998</v>
      </c>
      <c r="M21" s="142">
        <f t="shared" si="17"/>
        <v>2865</v>
      </c>
    </row>
    <row r="22" spans="1:13" x14ac:dyDescent="0.2">
      <c r="A22" s="143" t="s">
        <v>7</v>
      </c>
      <c r="B22" s="141">
        <v>370.00000000000017</v>
      </c>
      <c r="C22" s="141">
        <v>434.00000000000023</v>
      </c>
      <c r="D22" s="141">
        <f t="shared" si="12"/>
        <v>804.00000000000045</v>
      </c>
      <c r="E22" s="141">
        <v>1144</v>
      </c>
      <c r="F22" s="141">
        <v>1053</v>
      </c>
      <c r="G22" s="141">
        <f t="shared" si="13"/>
        <v>2197</v>
      </c>
      <c r="H22" s="141">
        <v>139</v>
      </c>
      <c r="I22" s="141">
        <v>232.00000000000006</v>
      </c>
      <c r="J22" s="142">
        <f t="shared" si="14"/>
        <v>371.00000000000006</v>
      </c>
      <c r="K22" s="142">
        <f t="shared" si="15"/>
        <v>1653.0000000000002</v>
      </c>
      <c r="L22" s="142">
        <f t="shared" si="16"/>
        <v>1719.0000000000002</v>
      </c>
      <c r="M22" s="142">
        <f t="shared" si="17"/>
        <v>3372.0000000000005</v>
      </c>
    </row>
    <row r="23" spans="1:13" x14ac:dyDescent="0.2">
      <c r="A23" s="180" t="s">
        <v>4</v>
      </c>
      <c r="B23" s="181">
        <v>12904.000000000002</v>
      </c>
      <c r="C23" s="181">
        <v>13111.999999999998</v>
      </c>
      <c r="D23" s="181">
        <v>26016</v>
      </c>
      <c r="E23" s="181">
        <v>33461.999999999993</v>
      </c>
      <c r="F23" s="181">
        <v>30810</v>
      </c>
      <c r="G23" s="181">
        <v>64271.999999999993</v>
      </c>
      <c r="H23" s="181">
        <v>3554</v>
      </c>
      <c r="I23" s="181">
        <v>5570</v>
      </c>
      <c r="J23" s="181">
        <v>9124</v>
      </c>
      <c r="K23" s="181">
        <v>49920</v>
      </c>
      <c r="L23" s="181">
        <v>49492</v>
      </c>
      <c r="M23" s="181">
        <v>99412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tabColor rgb="FF92D050"/>
  </sheetPr>
  <dimension ref="A1:AF41"/>
  <sheetViews>
    <sheetView zoomScaleNormal="100" zoomScaleSheetLayoutView="110" workbookViewId="0">
      <pane ySplit="3" topLeftCell="A4" activePane="bottomLeft" state="frozen"/>
      <selection sqref="A1:N1"/>
      <selection pane="bottomLeft" activeCell="H4" sqref="H4"/>
    </sheetView>
  </sheetViews>
  <sheetFormatPr defaultRowHeight="12.75" x14ac:dyDescent="0.2"/>
  <cols>
    <col min="1" max="1" width="43.28515625" style="3" bestFit="1" customWidth="1"/>
    <col min="2" max="5" width="10.42578125" style="3" customWidth="1"/>
    <col min="6" max="7" width="11.5703125" style="3" customWidth="1"/>
    <col min="8" max="16384" width="9.140625" style="3"/>
  </cols>
  <sheetData>
    <row r="1" spans="1:32" ht="26.25" customHeight="1" x14ac:dyDescent="0.2">
      <c r="A1" s="153" t="s">
        <v>175</v>
      </c>
      <c r="B1" s="154"/>
      <c r="C1" s="154"/>
      <c r="D1" s="154"/>
      <c r="E1" s="154"/>
      <c r="F1" s="154"/>
      <c r="G1" s="155"/>
    </row>
    <row r="2" spans="1:32" x14ac:dyDescent="0.2">
      <c r="A2" s="156" t="s">
        <v>44</v>
      </c>
      <c r="B2" s="70" t="s">
        <v>96</v>
      </c>
      <c r="C2" s="70" t="s">
        <v>95</v>
      </c>
      <c r="D2" s="70" t="s">
        <v>94</v>
      </c>
      <c r="E2" s="70" t="s">
        <v>93</v>
      </c>
      <c r="F2" s="70" t="s">
        <v>92</v>
      </c>
      <c r="G2" s="70" t="s">
        <v>91</v>
      </c>
      <c r="H2" s="4"/>
      <c r="I2" s="4"/>
      <c r="J2" s="4"/>
      <c r="K2" s="4"/>
      <c r="L2" s="4"/>
      <c r="M2" s="4"/>
      <c r="N2" s="4"/>
      <c r="O2" s="4"/>
      <c r="P2" s="4"/>
      <c r="Q2" s="10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3.5" thickBot="1" x14ac:dyDescent="0.25">
      <c r="A3" s="157"/>
      <c r="B3" s="64" t="s">
        <v>45</v>
      </c>
      <c r="C3" s="64" t="s">
        <v>45</v>
      </c>
      <c r="D3" s="64" t="s">
        <v>45</v>
      </c>
      <c r="E3" s="64" t="s">
        <v>45</v>
      </c>
      <c r="F3" s="64" t="s">
        <v>45</v>
      </c>
      <c r="G3" s="64" t="s">
        <v>45</v>
      </c>
      <c r="H3" s="4"/>
      <c r="I3" s="4"/>
      <c r="J3" s="4"/>
      <c r="K3" s="4"/>
      <c r="L3" s="4"/>
      <c r="M3" s="4"/>
      <c r="N3" s="4"/>
      <c r="O3" s="4"/>
      <c r="P3" s="10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2">
      <c r="A4" s="19" t="s">
        <v>118</v>
      </c>
      <c r="B4" s="21">
        <f>'Betegség-elváltozás fiú-lány'!B4+'Betegség-elváltozás fiú-lány'!C4</f>
        <v>85198.999999999927</v>
      </c>
      <c r="C4" s="21">
        <f>'Betegség-elváltozás fiú-lány'!D4+'Betegség-elváltozás fiú-lány'!E4</f>
        <v>75431.000000000131</v>
      </c>
      <c r="D4" s="21">
        <f>'Betegség-elváltozás fiú-lány'!F4+'Betegség-elváltozás fiú-lány'!G4</f>
        <v>80713</v>
      </c>
      <c r="E4" s="21">
        <f>'Betegség-elváltozás fiú-lány'!H4+'Betegség-elváltozás fiú-lány'!I4</f>
        <v>83858.999999999913</v>
      </c>
      <c r="F4" s="21">
        <f>'Betegség-elváltozás fiú-lány'!J4+'Betegség-elváltozás fiú-lány'!K4</f>
        <v>84636.999999999884</v>
      </c>
      <c r="G4" s="37">
        <f>'Betegség-elváltozás fiú-lány'!L4+'Betegség-elváltozás fiú-lány'!M4</f>
        <v>65547.999999999927</v>
      </c>
      <c r="H4" s="4"/>
      <c r="I4" s="4"/>
      <c r="J4" s="4"/>
      <c r="K4" s="4"/>
      <c r="L4" s="4"/>
      <c r="M4" s="4"/>
      <c r="N4" s="4"/>
      <c r="O4" s="4"/>
      <c r="P4" s="10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3.5" thickBot="1" x14ac:dyDescent="0.25">
      <c r="A5" s="6" t="s">
        <v>119</v>
      </c>
      <c r="B5" s="20">
        <f>'Betegség-elváltozás fiú-lány'!B5+'Betegség-elváltozás fiú-lány'!C5</f>
        <v>77486.000000000029</v>
      </c>
      <c r="C5" s="20">
        <f>'Betegség-elváltozás fiú-lány'!D5+'Betegség-elváltozás fiú-lány'!E5</f>
        <v>68173</v>
      </c>
      <c r="D5" s="20">
        <f>'Betegség-elváltozás fiú-lány'!F5+'Betegség-elváltozás fiú-lány'!G5</f>
        <v>74059.999999999942</v>
      </c>
      <c r="E5" s="20">
        <f>'Betegség-elváltozás fiú-lány'!H5+'Betegség-elváltozás fiú-lány'!I5</f>
        <v>77576.000000000015</v>
      </c>
      <c r="F5" s="20">
        <f>'Betegség-elváltozás fiú-lány'!J5+'Betegség-elváltozás fiú-lány'!K5</f>
        <v>78708</v>
      </c>
      <c r="G5" s="38">
        <f>'Betegség-elváltozás fiú-lány'!L5+'Betegség-elváltozás fiú-lány'!M5</f>
        <v>59983</v>
      </c>
      <c r="H5" s="4"/>
      <c r="I5" s="4"/>
      <c r="J5" s="4"/>
      <c r="K5" s="4"/>
      <c r="L5" s="4"/>
      <c r="M5" s="4"/>
      <c r="N5" s="4"/>
      <c r="O5" s="4"/>
      <c r="P5" s="10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">
      <c r="A6" s="7" t="s">
        <v>120</v>
      </c>
      <c r="B6" s="11">
        <f>'Betegség-elváltozás fiú-lány'!B6+'Betegség-elváltozás fiú-lány'!C6</f>
        <v>7615.00000000001</v>
      </c>
      <c r="C6" s="11">
        <f>'Betegség-elváltozás fiú-lány'!D6+'Betegség-elváltozás fiú-lány'!E6</f>
        <v>8108.9999999999964</v>
      </c>
      <c r="D6" s="11">
        <f>'Betegség-elváltozás fiú-lány'!F6+'Betegség-elváltozás fiú-lány'!G6</f>
        <v>9783.9999999999982</v>
      </c>
      <c r="E6" s="11">
        <f>'Betegség-elváltozás fiú-lány'!H6+'Betegség-elváltozás fiú-lány'!I6</f>
        <v>10672.999999999996</v>
      </c>
      <c r="F6" s="11">
        <f>'Betegség-elváltozás fiú-lány'!J6+'Betegség-elváltozás fiú-lány'!K6</f>
        <v>11484.999999999989</v>
      </c>
      <c r="G6" s="11">
        <f>'Betegség-elváltozás fiú-lány'!L6+'Betegség-elváltozás fiú-lány'!M6</f>
        <v>7842.9999999999982</v>
      </c>
      <c r="H6" s="4"/>
      <c r="I6" s="4"/>
      <c r="J6" s="4"/>
      <c r="K6" s="4"/>
      <c r="L6" s="4"/>
      <c r="M6" s="4"/>
      <c r="N6" s="4"/>
      <c r="O6" s="4"/>
      <c r="P6" s="4"/>
      <c r="Q6" s="10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A7" s="5" t="s">
        <v>121</v>
      </c>
      <c r="B7" s="11">
        <f>'Betegség-elváltozás fiú-lány'!B7+'Betegség-elváltozás fiú-lány'!C7</f>
        <v>3596.0000000000027</v>
      </c>
      <c r="C7" s="11">
        <f>'Betegség-elváltozás fiú-lány'!D7+'Betegség-elváltozás fiú-lány'!E7</f>
        <v>4511.0000000000018</v>
      </c>
      <c r="D7" s="11">
        <f>'Betegség-elváltozás fiú-lány'!F7+'Betegség-elváltozás fiú-lány'!G7</f>
        <v>6193.0000000000073</v>
      </c>
      <c r="E7" s="11">
        <f>'Betegség-elváltozás fiú-lány'!H7+'Betegség-elváltozás fiú-lány'!I7</f>
        <v>7676.0000000000118</v>
      </c>
      <c r="F7" s="11">
        <f>'Betegség-elváltozás fiú-lány'!J7+'Betegség-elváltozás fiú-lány'!K7</f>
        <v>10119.000000000004</v>
      </c>
      <c r="G7" s="8">
        <f>'Betegség-elváltozás fiú-lány'!L7+'Betegség-elváltozás fiú-lány'!M7</f>
        <v>7328</v>
      </c>
      <c r="H7" s="4"/>
      <c r="I7" s="4"/>
      <c r="J7" s="4"/>
      <c r="K7" s="4"/>
      <c r="L7" s="4"/>
      <c r="M7" s="4"/>
      <c r="N7" s="4"/>
      <c r="O7" s="4"/>
      <c r="P7" s="10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">
      <c r="A8" s="5" t="s">
        <v>122</v>
      </c>
      <c r="B8" s="11">
        <f>'Betegség-elváltozás fiú-lány'!B8+'Betegség-elváltozás fiú-lány'!C8</f>
        <v>30.000000000000064</v>
      </c>
      <c r="C8" s="11">
        <f>'Betegség-elváltozás fiú-lány'!D8+'Betegség-elváltozás fiú-lány'!E8</f>
        <v>61.000000000000071</v>
      </c>
      <c r="D8" s="11">
        <f>'Betegség-elváltozás fiú-lány'!F8+'Betegség-elváltozás fiú-lány'!G8</f>
        <v>140.9999999999998</v>
      </c>
      <c r="E8" s="11">
        <f>'Betegség-elváltozás fiú-lány'!H8+'Betegség-elváltozás fiú-lány'!I8</f>
        <v>253.99999999999997</v>
      </c>
      <c r="F8" s="11">
        <f>'Betegség-elváltozás fiú-lány'!J8+'Betegség-elváltozás fiú-lány'!K8</f>
        <v>460</v>
      </c>
      <c r="G8" s="8">
        <f>'Betegség-elváltozás fiú-lány'!L8+'Betegség-elváltozás fiú-lány'!M8</f>
        <v>329.00000000000017</v>
      </c>
      <c r="H8" s="4"/>
      <c r="I8" s="4"/>
      <c r="J8" s="4"/>
      <c r="K8" s="4"/>
      <c r="L8" s="4"/>
      <c r="M8" s="4"/>
      <c r="N8" s="4"/>
      <c r="O8" s="4"/>
      <c r="P8" s="4"/>
      <c r="Q8" s="10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">
      <c r="A9" s="5" t="s">
        <v>123</v>
      </c>
      <c r="B9" s="11">
        <f>'Betegség-elváltozás fiú-lány'!B9+'Betegség-elváltozás fiú-lány'!C9</f>
        <v>120.00000000000017</v>
      </c>
      <c r="C9" s="11">
        <f>'Betegség-elváltozás fiú-lány'!D9+'Betegség-elváltozás fiú-lány'!E9</f>
        <v>149.00000000000023</v>
      </c>
      <c r="D9" s="11">
        <f>'Betegség-elváltozás fiú-lány'!F9+'Betegség-elváltozás fiú-lány'!G9</f>
        <v>212.00000000000014</v>
      </c>
      <c r="E9" s="11">
        <f>'Betegség-elváltozás fiú-lány'!H9+'Betegség-elváltozás fiú-lány'!I9</f>
        <v>336.00000000000023</v>
      </c>
      <c r="F9" s="11">
        <f>'Betegség-elváltozás fiú-lány'!J9+'Betegség-elváltozás fiú-lány'!K9</f>
        <v>647.99999999999977</v>
      </c>
      <c r="G9" s="8">
        <f>'Betegség-elváltozás fiú-lány'!L9+'Betegség-elváltozás fiú-lány'!M9</f>
        <v>643</v>
      </c>
      <c r="H9" s="4"/>
      <c r="I9" s="4"/>
      <c r="J9" s="4"/>
      <c r="K9" s="4"/>
      <c r="L9" s="4"/>
      <c r="M9" s="4"/>
      <c r="N9" s="4"/>
      <c r="O9" s="4"/>
      <c r="P9" s="10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3.5" thickBot="1" x14ac:dyDescent="0.25">
      <c r="A10" s="6" t="s">
        <v>124</v>
      </c>
      <c r="B10" s="20">
        <f>'Betegség-elváltozás fiú-lány'!B10+'Betegség-elváltozás fiú-lány'!C10</f>
        <v>23916.000000000007</v>
      </c>
      <c r="C10" s="20">
        <f>'Betegség-elváltozás fiú-lány'!D10+'Betegség-elváltozás fiú-lány'!E10</f>
        <v>23188.000000000007</v>
      </c>
      <c r="D10" s="20">
        <f>'Betegség-elváltozás fiú-lány'!F10+'Betegség-elváltozás fiú-lány'!G10</f>
        <v>24342.999999999993</v>
      </c>
      <c r="E10" s="20">
        <f>'Betegség-elváltozás fiú-lány'!H10+'Betegség-elváltozás fiú-lány'!I10</f>
        <v>23072</v>
      </c>
      <c r="F10" s="20">
        <f>'Betegség-elváltozás fiú-lány'!J10+'Betegség-elváltozás fiú-lány'!K10</f>
        <v>23412.000000000015</v>
      </c>
      <c r="G10" s="12">
        <f>'Betegség-elváltozás fiú-lány'!L10+'Betegség-elváltozás fiú-lány'!M10</f>
        <v>16685.000000000011</v>
      </c>
      <c r="H10" s="4"/>
      <c r="I10" s="4"/>
      <c r="J10" s="4"/>
      <c r="K10" s="4"/>
      <c r="L10" s="4"/>
      <c r="M10" s="4"/>
      <c r="N10" s="4"/>
      <c r="O10" s="4"/>
      <c r="P10" s="4"/>
      <c r="Q10" s="10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">
      <c r="A11" s="7" t="s">
        <v>125</v>
      </c>
      <c r="B11" s="11">
        <f>'Betegség-elváltozás fiú-lány'!B11+'Betegség-elváltozás fiú-lány'!C11</f>
        <v>10093</v>
      </c>
      <c r="C11" s="11">
        <f>'Betegség-elváltozás fiú-lány'!D11+'Betegség-elváltozás fiú-lány'!E11</f>
        <v>11637.999999999996</v>
      </c>
      <c r="D11" s="11">
        <f>'Betegség-elváltozás fiú-lány'!F11+'Betegség-elváltozás fiú-lány'!G11</f>
        <v>14126.999999999993</v>
      </c>
      <c r="E11" s="11">
        <f>'Betegség-elváltozás fiú-lány'!H11+'Betegség-elváltozás fiú-lány'!I11</f>
        <v>16646.000000000011</v>
      </c>
      <c r="F11" s="11">
        <f>'Betegség-elváltozás fiú-lány'!J11+'Betegség-elváltozás fiú-lány'!K11</f>
        <v>21216.999999999985</v>
      </c>
      <c r="G11" s="11">
        <f>'Betegség-elváltozás fiú-lány'!L11+'Betegség-elváltozás fiú-lány'!M11</f>
        <v>17686.000000000018</v>
      </c>
      <c r="H11" s="4"/>
      <c r="I11" s="4"/>
      <c r="J11" s="4"/>
      <c r="K11" s="4"/>
      <c r="L11" s="4"/>
      <c r="M11" s="4"/>
      <c r="N11" s="4"/>
      <c r="O11" s="4"/>
      <c r="P11" s="10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">
      <c r="A12" s="5" t="s">
        <v>126</v>
      </c>
      <c r="B12" s="11">
        <f>'Betegség-elváltozás fiú-lány'!B12+'Betegség-elváltozás fiú-lány'!C12</f>
        <v>593.00000000000045</v>
      </c>
      <c r="C12" s="11">
        <f>'Betegség-elváltozás fiú-lány'!D12+'Betegség-elváltozás fiú-lány'!E12</f>
        <v>444.00000000000023</v>
      </c>
      <c r="D12" s="11">
        <f>'Betegség-elváltozás fiú-lány'!F12+'Betegség-elváltozás fiú-lány'!G12</f>
        <v>459.99999999999989</v>
      </c>
      <c r="E12" s="11">
        <f>'Betegség-elváltozás fiú-lány'!H12+'Betegség-elváltozás fiú-lány'!I12</f>
        <v>415.00000000000023</v>
      </c>
      <c r="F12" s="11">
        <f>'Betegség-elváltozás fiú-lány'!J12+'Betegség-elváltozás fiú-lány'!K12</f>
        <v>366.00000000000045</v>
      </c>
      <c r="G12" s="8">
        <f>'Betegség-elváltozás fiú-lány'!L12+'Betegség-elváltozás fiú-lány'!M12</f>
        <v>248.00000000000009</v>
      </c>
    </row>
    <row r="13" spans="1:32" x14ac:dyDescent="0.2">
      <c r="A13" s="5" t="s">
        <v>127</v>
      </c>
      <c r="B13" s="8">
        <f>'Betegség-elváltozás fiú-lány'!B13+'Betegség-elváltozás fiú-lány'!C13</f>
        <v>253.99999999999986</v>
      </c>
      <c r="C13" s="8">
        <f>'Betegség-elváltozás fiú-lány'!D13+'Betegség-elváltozás fiú-lány'!E13</f>
        <v>287.00000000000068</v>
      </c>
      <c r="D13" s="8">
        <f>'Betegség-elváltozás fiú-lány'!F13+'Betegség-elváltozás fiú-lány'!G13</f>
        <v>305</v>
      </c>
      <c r="E13" s="8">
        <f>'Betegség-elváltozás fiú-lány'!H13+'Betegség-elváltozás fiú-lány'!I13</f>
        <v>313.99999999999943</v>
      </c>
      <c r="F13" s="8">
        <f>'Betegség-elváltozás fiú-lány'!J13+'Betegség-elváltozás fiú-lány'!K13</f>
        <v>388.99999999999983</v>
      </c>
      <c r="G13" s="8">
        <f>'Betegség-elváltozás fiú-lány'!L13+'Betegség-elváltozás fiú-lány'!M13</f>
        <v>241</v>
      </c>
    </row>
    <row r="14" spans="1:32" x14ac:dyDescent="0.2">
      <c r="A14" s="5" t="s">
        <v>128</v>
      </c>
      <c r="B14" s="11">
        <f>'Betegség-elváltozás fiú-lány'!B14+'Betegség-elváltozás fiú-lány'!C14</f>
        <v>237.00000000000054</v>
      </c>
      <c r="C14" s="11">
        <f>'Betegség-elváltozás fiú-lány'!D14+'Betegség-elváltozás fiú-lány'!E14</f>
        <v>336</v>
      </c>
      <c r="D14" s="11">
        <f>'Betegség-elváltozás fiú-lány'!F14+'Betegség-elváltozás fiú-lány'!G14</f>
        <v>1429.0000000000009</v>
      </c>
      <c r="E14" s="11">
        <f>'Betegség-elváltozás fiú-lány'!H14+'Betegség-elváltozás fiú-lány'!I14</f>
        <v>1157.0000000000005</v>
      </c>
      <c r="F14" s="11">
        <f>'Betegség-elváltozás fiú-lány'!J14+'Betegség-elváltozás fiú-lány'!K14</f>
        <v>1070.0000000000002</v>
      </c>
      <c r="G14" s="8">
        <f>'Betegség-elváltozás fiú-lány'!L14+'Betegség-elváltozás fiú-lány'!M14</f>
        <v>681.00000000000057</v>
      </c>
    </row>
    <row r="15" spans="1:32" x14ac:dyDescent="0.2">
      <c r="A15" s="5" t="s">
        <v>129</v>
      </c>
      <c r="B15" s="11">
        <f>'Betegség-elváltozás fiú-lány'!B15+'Betegség-elváltozás fiú-lány'!C15</f>
        <v>526.00000000000011</v>
      </c>
      <c r="C15" s="11">
        <f>'Betegség-elváltozás fiú-lány'!D15+'Betegség-elváltozás fiú-lány'!E15</f>
        <v>560.99999999999977</v>
      </c>
      <c r="D15" s="11">
        <f>'Betegség-elváltozás fiú-lány'!F15+'Betegség-elváltozás fiú-lány'!G15</f>
        <v>579.00000000000023</v>
      </c>
      <c r="E15" s="11">
        <f>'Betegség-elváltozás fiú-lány'!H15+'Betegség-elváltozás fiú-lány'!I15</f>
        <v>661.00000000000045</v>
      </c>
      <c r="F15" s="11">
        <f>'Betegség-elváltozás fiú-lány'!J15+'Betegség-elváltozás fiú-lány'!K15</f>
        <v>496.99999999999977</v>
      </c>
      <c r="G15" s="8">
        <f>'Betegség-elváltozás fiú-lány'!L15+'Betegség-elváltozás fiú-lány'!M15</f>
        <v>426.00000000000017</v>
      </c>
    </row>
    <row r="16" spans="1:32" ht="13.5" thickBot="1" x14ac:dyDescent="0.25">
      <c r="A16" s="6" t="s">
        <v>130</v>
      </c>
      <c r="B16" s="20">
        <f>'Betegség-elváltozás fiú-lány'!B16+'Betegség-elváltozás fiú-lány'!C16</f>
        <v>487.99999999999989</v>
      </c>
      <c r="C16" s="20">
        <f>'Betegség-elváltozás fiú-lány'!D16+'Betegség-elváltozás fiú-lány'!E16</f>
        <v>408.99999999999989</v>
      </c>
      <c r="D16" s="20">
        <f>'Betegség-elváltozás fiú-lány'!F16+'Betegség-elváltozás fiú-lány'!G16</f>
        <v>432</v>
      </c>
      <c r="E16" s="20">
        <f>'Betegség-elváltozás fiú-lány'!H16+'Betegség-elváltozás fiú-lány'!I16</f>
        <v>441.00000000000108</v>
      </c>
      <c r="F16" s="20">
        <f>'Betegség-elváltozás fiú-lány'!J16+'Betegség-elváltozás fiú-lány'!K16</f>
        <v>554.99999999999977</v>
      </c>
      <c r="G16" s="12">
        <f>'Betegség-elváltozás fiú-lány'!L16+'Betegség-elváltozás fiú-lány'!M16</f>
        <v>366.00000000000011</v>
      </c>
    </row>
    <row r="17" spans="1:7" x14ac:dyDescent="0.2">
      <c r="A17" s="19" t="s">
        <v>131</v>
      </c>
      <c r="B17" s="21">
        <f>'Betegség-elváltozás fiú-lány'!B17+'Betegség-elváltozás fiú-lány'!C17</f>
        <v>270.9999999999996</v>
      </c>
      <c r="C17" s="21">
        <f>'Betegség-elváltozás fiú-lány'!D17+'Betegség-elváltozás fiú-lány'!E17</f>
        <v>446.00000000000028</v>
      </c>
      <c r="D17" s="21">
        <f>'Betegség-elváltozás fiú-lány'!F17+'Betegség-elváltozás fiú-lány'!G17</f>
        <v>947.99999999999977</v>
      </c>
      <c r="E17" s="21">
        <f>'Betegség-elváltozás fiú-lány'!H17+'Betegség-elváltozás fiú-lány'!I17</f>
        <v>1728.0000000000007</v>
      </c>
      <c r="F17" s="21">
        <f>'Betegség-elváltozás fiú-lány'!J17+'Betegség-elváltozás fiú-lány'!K17</f>
        <v>1963</v>
      </c>
      <c r="G17" s="21">
        <f>'Betegség-elváltozás fiú-lány'!L17+'Betegség-elváltozás fiú-lány'!M17</f>
        <v>1482.9999999999993</v>
      </c>
    </row>
    <row r="18" spans="1:7" x14ac:dyDescent="0.2">
      <c r="A18" s="5" t="s">
        <v>132</v>
      </c>
      <c r="B18" s="11">
        <f>'Betegség-elváltozás fiú-lány'!B18+'Betegség-elváltozás fiú-lány'!C18</f>
        <v>270</v>
      </c>
      <c r="C18" s="11">
        <f>'Betegség-elváltozás fiú-lány'!D18+'Betegség-elváltozás fiú-lány'!E18</f>
        <v>270.00000000000028</v>
      </c>
      <c r="D18" s="11">
        <f>'Betegség-elváltozás fiú-lány'!F18+'Betegség-elváltozás fiú-lány'!G18</f>
        <v>301.00000000000057</v>
      </c>
      <c r="E18" s="11">
        <f>'Betegség-elváltozás fiú-lány'!H18+'Betegség-elváltozás fiú-lány'!I18</f>
        <v>284.00000000000068</v>
      </c>
      <c r="F18" s="11">
        <f>'Betegség-elváltozás fiú-lány'!J18+'Betegség-elváltozás fiú-lány'!K18</f>
        <v>398.00000000000006</v>
      </c>
      <c r="G18" s="8">
        <f>'Betegség-elváltozás fiú-lány'!L18+'Betegség-elváltozás fiú-lány'!M18</f>
        <v>331.99999999999977</v>
      </c>
    </row>
    <row r="19" spans="1:7" ht="13.5" thickBot="1" x14ac:dyDescent="0.25">
      <c r="A19" s="6" t="s">
        <v>133</v>
      </c>
      <c r="B19" s="20">
        <f>'Betegség-elváltozás fiú-lány'!B19+'Betegség-elváltozás fiú-lány'!C19</f>
        <v>203</v>
      </c>
      <c r="C19" s="20">
        <f>'Betegség-elváltozás fiú-lány'!D19+'Betegség-elváltozás fiú-lány'!E19</f>
        <v>165.00000000000023</v>
      </c>
      <c r="D19" s="20">
        <f>'Betegség-elváltozás fiú-lány'!F19+'Betegség-elváltozás fiú-lány'!G19</f>
        <v>210.99999999999994</v>
      </c>
      <c r="E19" s="20">
        <f>'Betegség-elváltozás fiú-lány'!H19+'Betegség-elváltozás fiú-lány'!I19</f>
        <v>219.00000000000023</v>
      </c>
      <c r="F19" s="20">
        <f>'Betegség-elváltozás fiú-lány'!J19+'Betegség-elváltozás fiú-lány'!K19</f>
        <v>351.99999999999994</v>
      </c>
      <c r="G19" s="12">
        <f>'Betegség-elváltozás fiú-lány'!L19+'Betegség-elváltozás fiú-lány'!M19</f>
        <v>259.99999999999972</v>
      </c>
    </row>
    <row r="20" spans="1:7" x14ac:dyDescent="0.2">
      <c r="A20" s="19" t="s">
        <v>134</v>
      </c>
      <c r="B20" s="21">
        <f>'Betegség-elváltozás fiú-lány'!B20+'Betegség-elváltozás fiú-lány'!C20</f>
        <v>21</v>
      </c>
      <c r="C20" s="21">
        <f>'Betegség-elváltozás fiú-lány'!D20+'Betegség-elváltozás fiú-lány'!E20</f>
        <v>28.000000000000028</v>
      </c>
      <c r="D20" s="21">
        <f>'Betegség-elváltozás fiú-lány'!F20+'Betegség-elváltozás fiú-lány'!G20</f>
        <v>52.000000000000036</v>
      </c>
      <c r="E20" s="21">
        <f>'Betegség-elváltozás fiú-lány'!H20+'Betegség-elváltozás fiú-lány'!I20</f>
        <v>68.000000000000014</v>
      </c>
      <c r="F20" s="21">
        <f>'Betegség-elváltozás fiú-lány'!J20+'Betegség-elváltozás fiú-lány'!K20</f>
        <v>111.00000000000004</v>
      </c>
      <c r="G20" s="21">
        <f>'Betegség-elváltozás fiú-lány'!L20+'Betegség-elváltozás fiú-lány'!M20</f>
        <v>128.00000000000006</v>
      </c>
    </row>
    <row r="21" spans="1:7" x14ac:dyDescent="0.2">
      <c r="A21" s="5" t="s">
        <v>135</v>
      </c>
      <c r="B21" s="11">
        <f>'Betegség-elváltozás fiú-lány'!B21+'Betegség-elváltozás fiú-lány'!C21</f>
        <v>1224.0000000000002</v>
      </c>
      <c r="C21" s="11">
        <f>'Betegség-elváltozás fiú-lány'!D21+'Betegség-elváltozás fiú-lány'!E21</f>
        <v>1244.0000000000014</v>
      </c>
      <c r="D21" s="11">
        <f>'Betegség-elváltozás fiú-lány'!F21+'Betegség-elváltozás fiú-lány'!G21</f>
        <v>1452.0000000000002</v>
      </c>
      <c r="E21" s="11">
        <f>'Betegség-elváltozás fiú-lány'!H21+'Betegség-elváltozás fiú-lány'!I21</f>
        <v>1417.0000000000005</v>
      </c>
      <c r="F21" s="11">
        <f>'Betegség-elváltozás fiú-lány'!J21+'Betegség-elváltozás fiú-lány'!K21</f>
        <v>1639.0000000000005</v>
      </c>
      <c r="G21" s="8">
        <f>'Betegség-elváltozás fiú-lány'!L21+'Betegség-elváltozás fiú-lány'!M21</f>
        <v>1466.9999999999993</v>
      </c>
    </row>
    <row r="22" spans="1:7" x14ac:dyDescent="0.2">
      <c r="A22" s="5" t="s">
        <v>136</v>
      </c>
      <c r="B22" s="11">
        <f>'Betegség-elváltozás fiú-lány'!B22+'Betegség-elváltozás fiú-lány'!C22</f>
        <v>129.99999999999991</v>
      </c>
      <c r="C22" s="11">
        <f>'Betegség-elváltozás fiú-lány'!D22+'Betegség-elváltozás fiú-lány'!E22</f>
        <v>126.0000000000002</v>
      </c>
      <c r="D22" s="11">
        <f>'Betegség-elváltozás fiú-lány'!F22+'Betegség-elváltozás fiú-lány'!G22</f>
        <v>127</v>
      </c>
      <c r="E22" s="11">
        <f>'Betegség-elváltozás fiú-lány'!H22+'Betegség-elváltozás fiú-lány'!I22</f>
        <v>117.00000000000014</v>
      </c>
      <c r="F22" s="11">
        <f>'Betegség-elváltozás fiú-lány'!J22+'Betegség-elváltozás fiú-lány'!K22</f>
        <v>158.99999999999989</v>
      </c>
      <c r="G22" s="8">
        <f>'Betegség-elváltozás fiú-lány'!L22+'Betegség-elváltozás fiú-lány'!M22</f>
        <v>120.99999999999993</v>
      </c>
    </row>
    <row r="23" spans="1:7" x14ac:dyDescent="0.2">
      <c r="A23" s="5" t="s">
        <v>138</v>
      </c>
      <c r="B23" s="11">
        <f>'Betegség-elváltozás fiú-lány'!B23+'Betegség-elváltozás fiú-lány'!C23</f>
        <v>71</v>
      </c>
      <c r="C23" s="11">
        <f>'Betegség-elváltozás fiú-lány'!D23+'Betegség-elváltozás fiú-lány'!E23</f>
        <v>46.000000000000007</v>
      </c>
      <c r="D23" s="11">
        <f>'Betegség-elváltozás fiú-lány'!F23+'Betegség-elváltozás fiú-lány'!G23</f>
        <v>23.000000000000004</v>
      </c>
      <c r="E23" s="11">
        <f>'Betegség-elváltozás fiú-lány'!H23+'Betegség-elváltozás fiú-lány'!I23</f>
        <v>9.0000000000000053</v>
      </c>
      <c r="F23" s="11">
        <f>'Betegség-elváltozás fiú-lány'!J23+'Betegség-elváltozás fiú-lány'!K23</f>
        <v>9.0000000000000124</v>
      </c>
      <c r="G23" s="8">
        <f>'Betegség-elváltozás fiú-lány'!L23+'Betegség-elváltozás fiú-lány'!M23</f>
        <v>6.0000000000000009</v>
      </c>
    </row>
    <row r="24" spans="1:7" x14ac:dyDescent="0.2">
      <c r="A24" s="5" t="s">
        <v>139</v>
      </c>
      <c r="B24" s="11">
        <f>'Betegség-elváltozás fiú-lány'!B24+'Betegség-elváltozás fiú-lány'!C24</f>
        <v>12.000000000000007</v>
      </c>
      <c r="C24" s="11">
        <f>'Betegség-elváltozás fiú-lány'!D24+'Betegség-elváltozás fiú-lány'!E24</f>
        <v>21.000000000000007</v>
      </c>
      <c r="D24" s="11">
        <f>'Betegség-elváltozás fiú-lány'!F24+'Betegség-elváltozás fiú-lány'!G24</f>
        <v>136.00000000000003</v>
      </c>
      <c r="E24" s="11">
        <f>'Betegség-elváltozás fiú-lány'!H24+'Betegség-elváltozás fiú-lány'!I24</f>
        <v>453.99999999999977</v>
      </c>
      <c r="F24" s="11">
        <f>'Betegség-elváltozás fiú-lány'!J24+'Betegség-elváltozás fiú-lány'!K24</f>
        <v>1090.0000000000002</v>
      </c>
      <c r="G24" s="8">
        <f>'Betegség-elváltozás fiú-lány'!L24+'Betegség-elváltozás fiú-lány'!M24</f>
        <v>788.99999999999909</v>
      </c>
    </row>
    <row r="25" spans="1:7" x14ac:dyDescent="0.2">
      <c r="A25" s="5" t="s">
        <v>137</v>
      </c>
      <c r="B25" s="11">
        <f>'Betegség-elváltozás fiú-lány'!B25+'Betegség-elváltozás fiú-lány'!C25</f>
        <v>129.99999999999994</v>
      </c>
      <c r="C25" s="11">
        <f>'Betegség-elváltozás fiú-lány'!D25+'Betegség-elváltozás fiú-lány'!E25</f>
        <v>164.00000000000034</v>
      </c>
      <c r="D25" s="11">
        <f>'Betegség-elváltozás fiú-lány'!F25+'Betegség-elváltozás fiú-lány'!G25</f>
        <v>202.00000000000011</v>
      </c>
      <c r="E25" s="11">
        <f>'Betegség-elváltozás fiú-lány'!H25+'Betegség-elváltozás fiú-lány'!I25</f>
        <v>279</v>
      </c>
      <c r="F25" s="11">
        <f>'Betegség-elváltozás fiú-lány'!J25+'Betegség-elváltozás fiú-lány'!K25</f>
        <v>319.00000000000045</v>
      </c>
      <c r="G25" s="8">
        <f>'Betegség-elváltozás fiú-lány'!L25+'Betegség-elváltozás fiú-lány'!M25</f>
        <v>264.99999999999977</v>
      </c>
    </row>
    <row r="26" spans="1:7" x14ac:dyDescent="0.2">
      <c r="A26" s="5" t="s">
        <v>140</v>
      </c>
      <c r="B26" s="11">
        <f>'Betegség-elváltozás fiú-lány'!B26+'Betegség-elváltozás fiú-lány'!C26</f>
        <v>88.000000000000171</v>
      </c>
      <c r="C26" s="11">
        <f>'Betegség-elváltozás fiú-lány'!D26+'Betegség-elváltozás fiú-lány'!E26</f>
        <v>251.00000000000017</v>
      </c>
      <c r="D26" s="11">
        <f>'Betegség-elváltozás fiú-lány'!F26+'Betegség-elváltozás fiú-lány'!G26</f>
        <v>418.99999999999977</v>
      </c>
      <c r="E26" s="11">
        <f>'Betegség-elváltozás fiú-lány'!H26+'Betegség-elváltozás fiú-lány'!I26</f>
        <v>523.99999999999966</v>
      </c>
      <c r="F26" s="11">
        <f>'Betegség-elváltozás fiú-lány'!J26+'Betegség-elváltozás fiú-lány'!K26</f>
        <v>810.99999999999943</v>
      </c>
      <c r="G26" s="8">
        <f>'Betegség-elváltozás fiú-lány'!L26+'Betegség-elváltozás fiú-lány'!M26</f>
        <v>652</v>
      </c>
    </row>
    <row r="27" spans="1:7" x14ac:dyDescent="0.2">
      <c r="A27" s="5" t="s">
        <v>141</v>
      </c>
      <c r="B27" s="11">
        <f>'Betegség-elváltozás fiú-lány'!B27+'Betegség-elváltozás fiú-lány'!C27</f>
        <v>9709.9999999999854</v>
      </c>
      <c r="C27" s="11">
        <f>'Betegség-elváltozás fiú-lány'!D27+'Betegség-elváltozás fiú-lány'!E27</f>
        <v>9829.0000000000109</v>
      </c>
      <c r="D27" s="11">
        <f>'Betegség-elváltozás fiú-lány'!F27+'Betegség-elváltozás fiú-lány'!G27</f>
        <v>10431.999999999982</v>
      </c>
      <c r="E27" s="11">
        <f>'Betegség-elváltozás fiú-lány'!H27+'Betegség-elváltozás fiú-lány'!I27</f>
        <v>10867.000000000005</v>
      </c>
      <c r="F27" s="11">
        <f>'Betegség-elváltozás fiú-lány'!J27+'Betegség-elváltozás fiú-lány'!K27</f>
        <v>11235</v>
      </c>
      <c r="G27" s="8">
        <f>'Betegség-elváltozás fiú-lány'!L27+'Betegség-elváltozás fiú-lány'!M27</f>
        <v>8476.9999999999891</v>
      </c>
    </row>
    <row r="28" spans="1:7" x14ac:dyDescent="0.2">
      <c r="A28" s="5" t="s">
        <v>142</v>
      </c>
      <c r="B28" s="11">
        <f>'Betegség-elváltozás fiú-lány'!B28+'Betegség-elváltozás fiú-lány'!C28</f>
        <v>1852.0000000000025</v>
      </c>
      <c r="C28" s="11">
        <f>'Betegség-elváltozás fiú-lány'!D28+'Betegség-elváltozás fiú-lány'!E28</f>
        <v>1674.9999999999984</v>
      </c>
      <c r="D28" s="11">
        <f>'Betegség-elváltozás fiú-lány'!F28+'Betegség-elváltozás fiú-lány'!G28</f>
        <v>1833</v>
      </c>
      <c r="E28" s="11">
        <f>'Betegség-elváltozás fiú-lány'!H28+'Betegség-elváltozás fiú-lány'!I28</f>
        <v>1729.0000000000027</v>
      </c>
      <c r="F28" s="11">
        <f>'Betegség-elváltozás fiú-lány'!J28+'Betegség-elváltozás fiú-lány'!K28</f>
        <v>2193.0000000000009</v>
      </c>
      <c r="G28" s="8">
        <f>'Betegség-elváltozás fiú-lány'!L28+'Betegség-elváltozás fiú-lány'!M28</f>
        <v>1481.0000000000005</v>
      </c>
    </row>
    <row r="29" spans="1:7" ht="13.5" thickBot="1" x14ac:dyDescent="0.25">
      <c r="A29" s="6" t="s">
        <v>143</v>
      </c>
      <c r="B29" s="20">
        <f>'Betegség-elváltozás fiú-lány'!B29+'Betegség-elváltozás fiú-lány'!C29</f>
        <v>385.99999999999966</v>
      </c>
      <c r="C29" s="20">
        <f>'Betegség-elváltozás fiú-lány'!D29+'Betegség-elváltozás fiú-lány'!E29</f>
        <v>345.99999999999989</v>
      </c>
      <c r="D29" s="20">
        <f>'Betegség-elváltozás fiú-lány'!F29+'Betegség-elváltozás fiú-lány'!G29</f>
        <v>379.00000000000011</v>
      </c>
      <c r="E29" s="20">
        <f>'Betegség-elváltozás fiú-lány'!H29+'Betegség-elváltozás fiú-lány'!I29</f>
        <v>394.0000000000004</v>
      </c>
      <c r="F29" s="20">
        <f>'Betegség-elváltozás fiú-lány'!J29+'Betegség-elváltozás fiú-lány'!K29</f>
        <v>342.99999999999983</v>
      </c>
      <c r="G29" s="12">
        <f>'Betegség-elváltozás fiú-lány'!L29+'Betegség-elváltozás fiú-lány'!M29</f>
        <v>220.00000000000017</v>
      </c>
    </row>
    <row r="30" spans="1:7" x14ac:dyDescent="0.2">
      <c r="A30" s="19" t="s">
        <v>144</v>
      </c>
      <c r="B30" s="21">
        <f>'Betegség-elváltozás fiú-lány'!B30+'Betegség-elváltozás fiú-lány'!C30</f>
        <v>224.00000000000006</v>
      </c>
      <c r="C30" s="21">
        <f>'Betegség-elváltozás fiú-lány'!D30+'Betegség-elváltozás fiú-lány'!E30</f>
        <v>266.00000000000074</v>
      </c>
      <c r="D30" s="21">
        <f>'Betegség-elváltozás fiú-lány'!F30+'Betegség-elváltozás fiú-lány'!G30</f>
        <v>379</v>
      </c>
      <c r="E30" s="21">
        <f>'Betegség-elváltozás fiú-lány'!H30+'Betegség-elváltozás fiú-lány'!I30</f>
        <v>509.00000000000034</v>
      </c>
      <c r="F30" s="21">
        <f>'Betegség-elváltozás fiú-lány'!J30+'Betegség-elváltozás fiú-lány'!K30</f>
        <v>513.99999999999989</v>
      </c>
      <c r="G30" s="21">
        <f>'Betegség-elváltozás fiú-lány'!L30+'Betegség-elváltozás fiú-lány'!M30</f>
        <v>393.00000000000063</v>
      </c>
    </row>
    <row r="31" spans="1:7" x14ac:dyDescent="0.2">
      <c r="A31" s="5" t="s">
        <v>145</v>
      </c>
      <c r="B31" s="11">
        <f>'Betegség-elváltozás fiú-lány'!B31+'Betegség-elváltozás fiú-lány'!C31</f>
        <v>1491.9999999999989</v>
      </c>
      <c r="C31" s="11">
        <f>'Betegség-elváltozás fiú-lány'!D31+'Betegség-elváltozás fiú-lány'!E31</f>
        <v>1479.9999999999995</v>
      </c>
      <c r="D31" s="11">
        <f>'Betegség-elváltozás fiú-lány'!F31+'Betegség-elváltozás fiú-lány'!G31</f>
        <v>1667.9999999999973</v>
      </c>
      <c r="E31" s="11">
        <f>'Betegség-elváltozás fiú-lány'!H31+'Betegség-elváltozás fiú-lány'!I31</f>
        <v>1667.9999999999995</v>
      </c>
      <c r="F31" s="11">
        <f>'Betegség-elváltozás fiú-lány'!J31+'Betegség-elváltozás fiú-lány'!K31</f>
        <v>1927</v>
      </c>
      <c r="G31" s="8">
        <f>'Betegség-elváltozás fiú-lány'!L31+'Betegség-elváltozás fiú-lány'!M31</f>
        <v>1325.0000000000023</v>
      </c>
    </row>
    <row r="32" spans="1:7" x14ac:dyDescent="0.2">
      <c r="A32" s="5" t="s">
        <v>146</v>
      </c>
      <c r="B32" s="11">
        <f>'Betegség-elváltozás fiú-lány'!B32+'Betegség-elváltozás fiú-lány'!C32</f>
        <v>1793.9999999999986</v>
      </c>
      <c r="C32" s="11">
        <f>'Betegség-elváltozás fiú-lány'!D32+'Betegség-elváltozás fiú-lány'!E32</f>
        <v>2204.9999999999991</v>
      </c>
      <c r="D32" s="11">
        <f>'Betegség-elváltozás fiú-lány'!F32+'Betegség-elváltozás fiú-lány'!G32</f>
        <v>2691.0000000000018</v>
      </c>
      <c r="E32" s="11">
        <f>'Betegség-elváltozás fiú-lány'!H32+'Betegség-elváltozás fiú-lány'!I32</f>
        <v>3046.9999999999964</v>
      </c>
      <c r="F32" s="11">
        <f>'Betegség-elváltozás fiú-lány'!J32+'Betegség-elváltozás fiú-lány'!K32</f>
        <v>4098</v>
      </c>
      <c r="G32" s="8">
        <f>'Betegség-elváltozás fiú-lány'!L32+'Betegség-elváltozás fiú-lány'!M32</f>
        <v>3328.0000000000032</v>
      </c>
    </row>
    <row r="33" spans="1:8" ht="13.5" thickBot="1" x14ac:dyDescent="0.25">
      <c r="A33" s="6" t="s">
        <v>147</v>
      </c>
      <c r="B33" s="20">
        <f>'Betegség-elváltozás fiú-lány'!B33+'Betegség-elváltozás fiú-lány'!C33</f>
        <v>1207.9999999999991</v>
      </c>
      <c r="C33" s="20">
        <f>'Betegség-elváltozás fiú-lány'!D33+'Betegség-elváltozás fiú-lány'!E33</f>
        <v>1218.0000000000002</v>
      </c>
      <c r="D33" s="20">
        <f>'Betegség-elváltozás fiú-lány'!F33+'Betegség-elváltozás fiú-lány'!G33</f>
        <v>1271.9999999999995</v>
      </c>
      <c r="E33" s="20">
        <f>'Betegség-elváltozás fiú-lány'!H33+'Betegség-elváltozás fiú-lány'!I33</f>
        <v>1341.9999999999989</v>
      </c>
      <c r="F33" s="20">
        <f>'Betegség-elváltozás fiú-lány'!J33+'Betegség-elváltozás fiú-lány'!K33</f>
        <v>1375.0000000000027</v>
      </c>
      <c r="G33" s="12">
        <f>'Betegség-elváltozás fiú-lány'!L33+'Betegség-elváltozás fiú-lány'!M33</f>
        <v>1145.9999999999998</v>
      </c>
    </row>
    <row r="34" spans="1:8" x14ac:dyDescent="0.2">
      <c r="A34" s="19" t="s">
        <v>148</v>
      </c>
      <c r="B34" s="21">
        <f>'Betegség-elváltozás fiú-lány'!B34+'Betegség-elváltozás fiú-lány'!C34</f>
        <v>121.00000000000006</v>
      </c>
      <c r="C34" s="21">
        <f>'Betegség-elváltozás fiú-lány'!D34+'Betegség-elváltozás fiú-lány'!E34</f>
        <v>156.00000000000023</v>
      </c>
      <c r="D34" s="21">
        <f>'Betegség-elváltozás fiú-lány'!F34+'Betegség-elváltozás fiú-lány'!G34</f>
        <v>205.99999999999991</v>
      </c>
      <c r="E34" s="21">
        <f>'Betegség-elváltozás fiú-lány'!H34+'Betegség-elváltozás fiú-lány'!I34</f>
        <v>220.99999999999994</v>
      </c>
      <c r="F34" s="21">
        <f>'Betegség-elváltozás fiú-lány'!J34+'Betegség-elváltozás fiú-lány'!K34</f>
        <v>390.00000000000023</v>
      </c>
      <c r="G34" s="21">
        <f>'Betegség-elváltozás fiú-lány'!L34+'Betegség-elváltozás fiú-lány'!M34</f>
        <v>322</v>
      </c>
    </row>
    <row r="35" spans="1:8" x14ac:dyDescent="0.2">
      <c r="A35" s="5" t="s">
        <v>149</v>
      </c>
      <c r="B35" s="11">
        <f>'Betegség-elváltozás fiú-lány'!B35+'Betegség-elváltozás fiú-lány'!C35</f>
        <v>156.00000000000003</v>
      </c>
      <c r="C35" s="11">
        <f>'Betegség-elváltozás fiú-lány'!D35+'Betegség-elváltozás fiú-lány'!E35</f>
        <v>163.00000000000011</v>
      </c>
      <c r="D35" s="11">
        <f>'Betegség-elváltozás fiú-lány'!F35+'Betegség-elváltozás fiú-lány'!G35</f>
        <v>186.9999999999998</v>
      </c>
      <c r="E35" s="11">
        <f>'Betegség-elváltozás fiú-lány'!H35+'Betegség-elváltozás fiú-lány'!I35</f>
        <v>249.99999999999994</v>
      </c>
      <c r="F35" s="11">
        <f>'Betegség-elváltozás fiú-lány'!J35+'Betegség-elváltozás fiú-lány'!K35</f>
        <v>391.00000000000023</v>
      </c>
      <c r="G35" s="8">
        <f>'Betegség-elváltozás fiú-lány'!L35+'Betegség-elváltozás fiú-lány'!M35</f>
        <v>297</v>
      </c>
    </row>
    <row r="36" spans="1:8" x14ac:dyDescent="0.2">
      <c r="A36" s="5" t="s">
        <v>150</v>
      </c>
      <c r="B36" s="11">
        <f>'Betegség-elváltozás fiú-lány'!B36+'Betegség-elváltozás fiú-lány'!C36</f>
        <v>2425.9999999999968</v>
      </c>
      <c r="C36" s="11">
        <f>'Betegség-elváltozás fiú-lány'!D36+'Betegség-elváltozás fiú-lány'!E36</f>
        <v>2820.9999999999982</v>
      </c>
      <c r="D36" s="11">
        <f>'Betegség-elváltozás fiú-lány'!F36+'Betegség-elváltozás fiú-lány'!G36</f>
        <v>3008.9999999999991</v>
      </c>
      <c r="E36" s="11">
        <f>'Betegség-elváltozás fiú-lány'!H36+'Betegség-elváltozás fiú-lány'!I36</f>
        <v>2904.9999999999964</v>
      </c>
      <c r="F36" s="11">
        <f>'Betegség-elváltozás fiú-lány'!J36+'Betegség-elváltozás fiú-lány'!K36</f>
        <v>2326.0000000000018</v>
      </c>
      <c r="G36" s="8">
        <f>'Betegség-elváltozás fiú-lány'!L36+'Betegség-elváltozás fiú-lány'!M36</f>
        <v>1252.9999999999995</v>
      </c>
    </row>
    <row r="37" spans="1:8" x14ac:dyDescent="0.2">
      <c r="A37" s="5" t="s">
        <v>151</v>
      </c>
      <c r="B37" s="11">
        <f>'Betegség-elváltozás fiú-lány'!B37+'Betegség-elváltozás fiú-lány'!C37</f>
        <v>1754</v>
      </c>
      <c r="C37" s="11">
        <f>'Betegség-elváltozás fiú-lány'!D37+'Betegség-elváltozás fiú-lány'!E37</f>
        <v>1910</v>
      </c>
      <c r="D37" s="11">
        <f>'Betegség-elváltozás fiú-lány'!F37+'Betegség-elváltozás fiú-lány'!G37</f>
        <v>2116.9999999999964</v>
      </c>
      <c r="E37" s="11">
        <f>'Betegség-elváltozás fiú-lány'!H37+'Betegség-elváltozás fiú-lány'!I37</f>
        <v>1879.0000000000014</v>
      </c>
      <c r="F37" s="11">
        <f>'Betegség-elváltozás fiú-lány'!J37+'Betegség-elváltozás fiú-lány'!K37</f>
        <v>1557.9999999999984</v>
      </c>
      <c r="G37" s="8">
        <f>'Betegség-elváltozás fiú-lány'!L37+'Betegség-elváltozás fiú-lány'!M37</f>
        <v>799.00000000000023</v>
      </c>
    </row>
    <row r="38" spans="1:8" x14ac:dyDescent="0.2">
      <c r="A38" s="5" t="s">
        <v>152</v>
      </c>
      <c r="B38" s="11">
        <f>'Betegség-elváltozás fiú-lány'!B38+'Betegség-elváltozás fiú-lány'!C38</f>
        <v>225.0000000000004</v>
      </c>
      <c r="C38" s="11">
        <f>'Betegség-elváltozás fiú-lány'!D38+'Betegség-elváltozás fiú-lány'!E38</f>
        <v>225.00000000000006</v>
      </c>
      <c r="D38" s="11">
        <f>'Betegség-elváltozás fiú-lány'!F38+'Betegség-elváltozás fiú-lány'!G38</f>
        <v>249.00000000000003</v>
      </c>
      <c r="E38" s="11">
        <f>'Betegség-elváltozás fiú-lány'!H38+'Betegség-elváltozás fiú-lány'!I38</f>
        <v>255.00000000000017</v>
      </c>
      <c r="F38" s="11">
        <f>'Betegség-elváltozás fiú-lány'!J38+'Betegség-elváltozás fiú-lány'!K38</f>
        <v>298.00000000000023</v>
      </c>
      <c r="G38" s="8">
        <f>'Betegség-elváltozás fiú-lány'!L38+'Betegség-elváltozás fiú-lány'!M38</f>
        <v>200.00000000000006</v>
      </c>
    </row>
    <row r="39" spans="1:8" ht="13.5" thickBot="1" x14ac:dyDescent="0.25">
      <c r="A39" s="6" t="s">
        <v>153</v>
      </c>
      <c r="B39" s="20">
        <f>'Betegség-elváltozás fiú-lány'!B39+'Betegség-elváltozás fiú-lány'!C39</f>
        <v>85.000000000000199</v>
      </c>
      <c r="C39" s="20">
        <f>'Betegség-elváltozás fiú-lány'!D39+'Betegség-elváltozás fiú-lány'!E39</f>
        <v>88.000000000000099</v>
      </c>
      <c r="D39" s="20">
        <f>'Betegség-elváltozás fiú-lány'!F39+'Betegség-elváltozás fiú-lány'!G39</f>
        <v>68.000000000000156</v>
      </c>
      <c r="E39" s="20">
        <f>'Betegség-elváltozás fiú-lány'!H39+'Betegség-elváltozás fiú-lány'!I39</f>
        <v>115.00000000000007</v>
      </c>
      <c r="F39" s="20">
        <f>'Betegség-elváltozás fiú-lány'!J39+'Betegség-elváltozás fiú-lány'!K39</f>
        <v>96</v>
      </c>
      <c r="G39" s="12">
        <f>'Betegség-elváltozás fiú-lány'!L39+'Betegség-elváltozás fiú-lány'!M39</f>
        <v>81.000000000000057</v>
      </c>
    </row>
    <row r="40" spans="1:8" ht="13.5" thickBot="1" x14ac:dyDescent="0.25">
      <c r="A40" s="71" t="s">
        <v>3</v>
      </c>
      <c r="B40" s="72">
        <f t="shared" ref="B40:G40" si="0">SUM(B6:B39)</f>
        <v>71321</v>
      </c>
      <c r="C40" s="72">
        <f t="shared" si="0"/>
        <v>74836.000000000015</v>
      </c>
      <c r="D40" s="72">
        <f t="shared" si="0"/>
        <v>86365.999999999971</v>
      </c>
      <c r="E40" s="72">
        <f t="shared" si="0"/>
        <v>91925.000000000015</v>
      </c>
      <c r="F40" s="72">
        <f t="shared" si="0"/>
        <v>103813</v>
      </c>
      <c r="G40" s="73">
        <f t="shared" si="0"/>
        <v>77301.000000000015</v>
      </c>
      <c r="H40" s="16"/>
    </row>
    <row r="41" spans="1:8" x14ac:dyDescent="0.2">
      <c r="B41" s="14"/>
    </row>
  </sheetData>
  <mergeCells count="2">
    <mergeCell ref="A1:G1"/>
    <mergeCell ref="A2:A3"/>
  </mergeCells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tabColor rgb="FF92D050"/>
  </sheetPr>
  <dimension ref="A1:P95"/>
  <sheetViews>
    <sheetView zoomScaleNormal="100" zoomScaleSheetLayoutView="90" workbookViewId="0">
      <pane ySplit="3" topLeftCell="A4" activePane="bottomLeft" state="frozen"/>
      <selection sqref="A1:N1"/>
      <selection pane="bottomLeft" activeCell="Q4" sqref="Q4"/>
    </sheetView>
  </sheetViews>
  <sheetFormatPr defaultRowHeight="12.75" x14ac:dyDescent="0.2"/>
  <cols>
    <col min="1" max="1" width="43.28515625" style="3" bestFit="1" customWidth="1"/>
    <col min="2" max="13" width="10.28515625" style="3" customWidth="1"/>
    <col min="14" max="14" width="10.7109375" style="3" customWidth="1"/>
    <col min="15" max="15" width="9.5703125" style="3" bestFit="1" customWidth="1"/>
    <col min="16" max="16" width="10.140625" style="3" customWidth="1"/>
    <col min="17" max="16384" width="9.140625" style="3"/>
  </cols>
  <sheetData>
    <row r="1" spans="1:16" ht="19.5" customHeight="1" x14ac:dyDescent="0.2">
      <c r="A1" s="160" t="s">
        <v>174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6" x14ac:dyDescent="0.2">
      <c r="A2" s="156" t="s">
        <v>44</v>
      </c>
      <c r="B2" s="162" t="s">
        <v>96</v>
      </c>
      <c r="C2" s="162"/>
      <c r="D2" s="162" t="s">
        <v>95</v>
      </c>
      <c r="E2" s="162"/>
      <c r="F2" s="162" t="s">
        <v>94</v>
      </c>
      <c r="G2" s="162"/>
      <c r="H2" s="162" t="s">
        <v>93</v>
      </c>
      <c r="I2" s="162"/>
      <c r="J2" s="162" t="s">
        <v>92</v>
      </c>
      <c r="K2" s="162"/>
      <c r="L2" s="162" t="s">
        <v>91</v>
      </c>
      <c r="M2" s="162"/>
      <c r="N2" s="158" t="s">
        <v>160</v>
      </c>
      <c r="O2" s="159"/>
      <c r="P2" s="156" t="s">
        <v>4</v>
      </c>
    </row>
    <row r="3" spans="1:16" ht="13.5" thickBot="1" x14ac:dyDescent="0.25">
      <c r="A3" s="157"/>
      <c r="B3" s="64" t="s">
        <v>38</v>
      </c>
      <c r="C3" s="64" t="s">
        <v>39</v>
      </c>
      <c r="D3" s="64" t="s">
        <v>38</v>
      </c>
      <c r="E3" s="64" t="s">
        <v>39</v>
      </c>
      <c r="F3" s="64" t="s">
        <v>38</v>
      </c>
      <c r="G3" s="64" t="s">
        <v>39</v>
      </c>
      <c r="H3" s="64" t="s">
        <v>38</v>
      </c>
      <c r="I3" s="64" t="s">
        <v>39</v>
      </c>
      <c r="J3" s="64" t="s">
        <v>38</v>
      </c>
      <c r="K3" s="64" t="s">
        <v>39</v>
      </c>
      <c r="L3" s="64" t="s">
        <v>38</v>
      </c>
      <c r="M3" s="64" t="s">
        <v>39</v>
      </c>
      <c r="N3" s="64" t="s">
        <v>38</v>
      </c>
      <c r="O3" s="64" t="s">
        <v>39</v>
      </c>
      <c r="P3" s="157"/>
    </row>
    <row r="4" spans="1:16" x14ac:dyDescent="0.2">
      <c r="A4" s="97" t="s">
        <v>118</v>
      </c>
      <c r="B4" s="99">
        <v>43299.000000000029</v>
      </c>
      <c r="C4" s="100">
        <v>41899.999999999898</v>
      </c>
      <c r="D4" s="100">
        <v>38715.000000000087</v>
      </c>
      <c r="E4" s="100">
        <v>36716.000000000044</v>
      </c>
      <c r="F4" s="100">
        <v>41616.999999999985</v>
      </c>
      <c r="G4" s="100">
        <v>39096.000000000022</v>
      </c>
      <c r="H4" s="100">
        <v>42306.999999999956</v>
      </c>
      <c r="I4" s="100">
        <v>41551.999999999956</v>
      </c>
      <c r="J4" s="100">
        <v>43366.999999999942</v>
      </c>
      <c r="K4" s="100">
        <v>41269.999999999949</v>
      </c>
      <c r="L4" s="100">
        <v>31805.999999999982</v>
      </c>
      <c r="M4" s="101">
        <v>33741.999999999942</v>
      </c>
      <c r="N4" s="61">
        <f>B4+D4+F4+H4+J4+L4</f>
        <v>241110.99999999997</v>
      </c>
      <c r="O4" s="40">
        <f>C4+E4+G4+I4+K4+M4</f>
        <v>234275.99999999983</v>
      </c>
      <c r="P4" s="41">
        <f>N4+O4</f>
        <v>475386.99999999977</v>
      </c>
    </row>
    <row r="5" spans="1:16" ht="13.5" thickBot="1" x14ac:dyDescent="0.25">
      <c r="A5" s="98" t="s">
        <v>119</v>
      </c>
      <c r="B5" s="102">
        <v>39311</v>
      </c>
      <c r="C5" s="103">
        <v>38175.000000000022</v>
      </c>
      <c r="D5" s="103">
        <v>34931.999999999993</v>
      </c>
      <c r="E5" s="103">
        <v>33241.000000000007</v>
      </c>
      <c r="F5" s="103">
        <v>38179.999999999942</v>
      </c>
      <c r="G5" s="103">
        <v>35879.999999999993</v>
      </c>
      <c r="H5" s="103">
        <v>39181.000000000022</v>
      </c>
      <c r="I5" s="103">
        <v>38394.999999999993</v>
      </c>
      <c r="J5" s="103">
        <v>40466.999999999971</v>
      </c>
      <c r="K5" s="103">
        <v>38241.000000000022</v>
      </c>
      <c r="L5" s="103">
        <v>29217</v>
      </c>
      <c r="M5" s="104">
        <v>30766</v>
      </c>
      <c r="N5" s="62">
        <f t="shared" ref="N5:N40" si="0">B5+D5+F5+H5+J5+L5</f>
        <v>221287.99999999994</v>
      </c>
      <c r="O5" s="42">
        <f t="shared" ref="O5:O40" si="1">C5+E5+G5+I5+K5+M5</f>
        <v>214698.00000000006</v>
      </c>
      <c r="P5" s="43">
        <f t="shared" ref="P5:P40" si="2">N5+O5</f>
        <v>435986</v>
      </c>
    </row>
    <row r="6" spans="1:16" x14ac:dyDescent="0.2">
      <c r="A6" s="34" t="s">
        <v>120</v>
      </c>
      <c r="B6" s="99">
        <v>4110.0000000000091</v>
      </c>
      <c r="C6" s="100">
        <v>3505.0000000000009</v>
      </c>
      <c r="D6" s="100">
        <v>4368.9999999999973</v>
      </c>
      <c r="E6" s="100">
        <v>3739.9999999999986</v>
      </c>
      <c r="F6" s="100">
        <v>5271.0000000000036</v>
      </c>
      <c r="G6" s="100">
        <v>4512.9999999999945</v>
      </c>
      <c r="H6" s="100">
        <v>5830.9999999999945</v>
      </c>
      <c r="I6" s="100">
        <v>4842.0000000000009</v>
      </c>
      <c r="J6" s="100">
        <v>6690.9999999999936</v>
      </c>
      <c r="K6" s="100">
        <v>4793.9999999999945</v>
      </c>
      <c r="L6" s="100">
        <v>4264.9999999999964</v>
      </c>
      <c r="M6" s="101">
        <v>3578.0000000000014</v>
      </c>
      <c r="N6" s="61">
        <f t="shared" si="0"/>
        <v>30536.999999999996</v>
      </c>
      <c r="O6" s="40">
        <f t="shared" si="1"/>
        <v>24971.999999999993</v>
      </c>
      <c r="P6" s="41">
        <f t="shared" si="2"/>
        <v>55508.999999999985</v>
      </c>
    </row>
    <row r="7" spans="1:16" x14ac:dyDescent="0.2">
      <c r="A7" s="29" t="s">
        <v>121</v>
      </c>
      <c r="B7" s="105">
        <v>1820.0000000000011</v>
      </c>
      <c r="C7" s="95">
        <v>1776.0000000000014</v>
      </c>
      <c r="D7" s="95">
        <v>2212.9999999999973</v>
      </c>
      <c r="E7" s="95">
        <v>2298.0000000000045</v>
      </c>
      <c r="F7" s="95">
        <v>3127.0000000000041</v>
      </c>
      <c r="G7" s="95">
        <v>3066.0000000000027</v>
      </c>
      <c r="H7" s="95">
        <v>3807.0000000000055</v>
      </c>
      <c r="I7" s="95">
        <v>3869.0000000000064</v>
      </c>
      <c r="J7" s="95">
        <v>5126.0000000000018</v>
      </c>
      <c r="K7" s="95">
        <v>4993.0000000000018</v>
      </c>
      <c r="L7" s="95">
        <v>3498.0000000000009</v>
      </c>
      <c r="M7" s="106">
        <v>3829.9999999999986</v>
      </c>
      <c r="N7" s="63">
        <f t="shared" si="0"/>
        <v>19591.000000000011</v>
      </c>
      <c r="O7" s="39">
        <f t="shared" si="1"/>
        <v>19832.000000000015</v>
      </c>
      <c r="P7" s="44">
        <f t="shared" si="2"/>
        <v>39423.000000000029</v>
      </c>
    </row>
    <row r="8" spans="1:16" x14ac:dyDescent="0.2">
      <c r="A8" s="29" t="s">
        <v>122</v>
      </c>
      <c r="B8" s="105">
        <v>19.000000000000011</v>
      </c>
      <c r="C8" s="95">
        <v>11.000000000000052</v>
      </c>
      <c r="D8" s="95">
        <v>32.000000000000014</v>
      </c>
      <c r="E8" s="95">
        <v>29.000000000000057</v>
      </c>
      <c r="F8" s="95">
        <v>76.000000000000043</v>
      </c>
      <c r="G8" s="95">
        <v>64.999999999999758</v>
      </c>
      <c r="H8" s="95">
        <v>165.00000000000011</v>
      </c>
      <c r="I8" s="95">
        <v>88.999999999999858</v>
      </c>
      <c r="J8" s="95">
        <v>301.99999999999983</v>
      </c>
      <c r="K8" s="95">
        <v>158.00000000000017</v>
      </c>
      <c r="L8" s="95">
        <v>201.00000000000011</v>
      </c>
      <c r="M8" s="106">
        <v>128.00000000000006</v>
      </c>
      <c r="N8" s="63">
        <f t="shared" si="0"/>
        <v>795.00000000000011</v>
      </c>
      <c r="O8" s="39">
        <f t="shared" si="1"/>
        <v>479.99999999999994</v>
      </c>
      <c r="P8" s="44">
        <f t="shared" si="2"/>
        <v>1275</v>
      </c>
    </row>
    <row r="9" spans="1:16" x14ac:dyDescent="0.2">
      <c r="A9" s="29" t="s">
        <v>123</v>
      </c>
      <c r="B9" s="105">
        <v>59.000000000000078</v>
      </c>
      <c r="C9" s="95">
        <v>61.000000000000085</v>
      </c>
      <c r="D9" s="95">
        <v>94.000000000000171</v>
      </c>
      <c r="E9" s="95">
        <v>55.000000000000043</v>
      </c>
      <c r="F9" s="95">
        <v>130.00000000000014</v>
      </c>
      <c r="G9" s="95">
        <v>82</v>
      </c>
      <c r="H9" s="95">
        <v>184.00000000000017</v>
      </c>
      <c r="I9" s="95">
        <v>152.00000000000006</v>
      </c>
      <c r="J9" s="95">
        <v>263.00000000000023</v>
      </c>
      <c r="K9" s="95">
        <v>384.9999999999996</v>
      </c>
      <c r="L9" s="95">
        <v>265.99999999999989</v>
      </c>
      <c r="M9" s="106">
        <v>377.00000000000017</v>
      </c>
      <c r="N9" s="63">
        <f t="shared" si="0"/>
        <v>996.00000000000068</v>
      </c>
      <c r="O9" s="39">
        <f t="shared" si="1"/>
        <v>1112</v>
      </c>
      <c r="P9" s="44">
        <f t="shared" si="2"/>
        <v>2108.0000000000009</v>
      </c>
    </row>
    <row r="10" spans="1:16" ht="13.5" thickBot="1" x14ac:dyDescent="0.25">
      <c r="A10" s="35" t="s">
        <v>124</v>
      </c>
      <c r="B10" s="102">
        <v>13127.000000000009</v>
      </c>
      <c r="C10" s="103">
        <v>10788.999999999996</v>
      </c>
      <c r="D10" s="103">
        <v>12482.000000000007</v>
      </c>
      <c r="E10" s="103">
        <v>10705.999999999998</v>
      </c>
      <c r="F10" s="103">
        <v>13467.999999999995</v>
      </c>
      <c r="G10" s="103">
        <v>10875</v>
      </c>
      <c r="H10" s="103">
        <v>12522.999999999996</v>
      </c>
      <c r="I10" s="103">
        <v>10549.000000000005</v>
      </c>
      <c r="J10" s="103">
        <v>12798.00000000002</v>
      </c>
      <c r="K10" s="103">
        <v>10613.999999999995</v>
      </c>
      <c r="L10" s="103">
        <v>8685.0000000000109</v>
      </c>
      <c r="M10" s="104">
        <v>8000</v>
      </c>
      <c r="N10" s="62">
        <f t="shared" si="0"/>
        <v>73083.000000000029</v>
      </c>
      <c r="O10" s="42">
        <f t="shared" si="1"/>
        <v>61532.999999999993</v>
      </c>
      <c r="P10" s="43">
        <f t="shared" si="2"/>
        <v>134616.00000000003</v>
      </c>
    </row>
    <row r="11" spans="1:16" x14ac:dyDescent="0.2">
      <c r="A11" s="36" t="s">
        <v>125</v>
      </c>
      <c r="B11" s="99">
        <v>4521</v>
      </c>
      <c r="C11" s="100">
        <v>5572</v>
      </c>
      <c r="D11" s="100">
        <v>5338.0000000000036</v>
      </c>
      <c r="E11" s="100">
        <v>6299.9999999999927</v>
      </c>
      <c r="F11" s="100">
        <v>6295.9999999999991</v>
      </c>
      <c r="G11" s="100">
        <v>7830.9999999999945</v>
      </c>
      <c r="H11" s="100">
        <v>7052.0000000000082</v>
      </c>
      <c r="I11" s="100">
        <v>9594.0000000000036</v>
      </c>
      <c r="J11" s="100">
        <v>9270.9999999999927</v>
      </c>
      <c r="K11" s="100">
        <v>11945.999999999991</v>
      </c>
      <c r="L11" s="100">
        <v>7396.0000000000127</v>
      </c>
      <c r="M11" s="101">
        <v>10290.000000000005</v>
      </c>
      <c r="N11" s="61">
        <f t="shared" si="0"/>
        <v>39874.000000000015</v>
      </c>
      <c r="O11" s="40">
        <f t="shared" si="1"/>
        <v>51532.999999999985</v>
      </c>
      <c r="P11" s="41">
        <f t="shared" si="2"/>
        <v>91407</v>
      </c>
    </row>
    <row r="12" spans="1:16" x14ac:dyDescent="0.2">
      <c r="A12" s="29" t="s">
        <v>126</v>
      </c>
      <c r="B12" s="105">
        <v>282.00000000000034</v>
      </c>
      <c r="C12" s="95">
        <v>311.00000000000017</v>
      </c>
      <c r="D12" s="95">
        <v>235.00000000000014</v>
      </c>
      <c r="E12" s="95">
        <v>209.00000000000011</v>
      </c>
      <c r="F12" s="95">
        <v>225.0000000000002</v>
      </c>
      <c r="G12" s="95">
        <v>234.99999999999969</v>
      </c>
      <c r="H12" s="95">
        <v>197.00000000000048</v>
      </c>
      <c r="I12" s="95">
        <v>217.99999999999977</v>
      </c>
      <c r="J12" s="95">
        <v>174.00000000000028</v>
      </c>
      <c r="K12" s="95">
        <v>192.00000000000017</v>
      </c>
      <c r="L12" s="95">
        <v>114.00000000000009</v>
      </c>
      <c r="M12" s="106">
        <v>134</v>
      </c>
      <c r="N12" s="63">
        <f t="shared" si="0"/>
        <v>1227.0000000000014</v>
      </c>
      <c r="O12" s="39">
        <f t="shared" si="1"/>
        <v>1298.9999999999998</v>
      </c>
      <c r="P12" s="44">
        <f t="shared" si="2"/>
        <v>2526.0000000000009</v>
      </c>
    </row>
    <row r="13" spans="1:16" x14ac:dyDescent="0.2">
      <c r="A13" s="29" t="s">
        <v>127</v>
      </c>
      <c r="B13" s="105">
        <v>126.0000000000001</v>
      </c>
      <c r="C13" s="95">
        <v>127.99999999999976</v>
      </c>
      <c r="D13" s="95">
        <v>137</v>
      </c>
      <c r="E13" s="95">
        <v>150.00000000000065</v>
      </c>
      <c r="F13" s="95">
        <v>131.99999999999991</v>
      </c>
      <c r="G13" s="95">
        <v>173.00000000000009</v>
      </c>
      <c r="H13" s="95">
        <v>142.9999999999998</v>
      </c>
      <c r="I13" s="95">
        <v>170.9999999999996</v>
      </c>
      <c r="J13" s="95">
        <v>181.99999999999974</v>
      </c>
      <c r="K13" s="95">
        <v>207.00000000000009</v>
      </c>
      <c r="L13" s="95">
        <v>105</v>
      </c>
      <c r="M13" s="106">
        <v>136</v>
      </c>
      <c r="N13" s="63">
        <f t="shared" si="0"/>
        <v>824.99999999999955</v>
      </c>
      <c r="O13" s="39">
        <f t="shared" si="1"/>
        <v>965.00000000000011</v>
      </c>
      <c r="P13" s="44">
        <f t="shared" si="2"/>
        <v>1789.9999999999995</v>
      </c>
    </row>
    <row r="14" spans="1:16" x14ac:dyDescent="0.2">
      <c r="A14" s="29" t="s">
        <v>128</v>
      </c>
      <c r="B14" s="105">
        <v>219.00000000000051</v>
      </c>
      <c r="C14" s="95">
        <v>18.000000000000025</v>
      </c>
      <c r="D14" s="95">
        <v>305</v>
      </c>
      <c r="E14" s="95">
        <v>31.000000000000028</v>
      </c>
      <c r="F14" s="95">
        <v>1311.0000000000007</v>
      </c>
      <c r="G14" s="95">
        <v>118.00000000000026</v>
      </c>
      <c r="H14" s="95">
        <v>1106.0000000000002</v>
      </c>
      <c r="I14" s="95">
        <v>51.000000000000178</v>
      </c>
      <c r="J14" s="95">
        <v>1009.0000000000002</v>
      </c>
      <c r="K14" s="95">
        <v>60.999999999999943</v>
      </c>
      <c r="L14" s="95">
        <v>652.00000000000057</v>
      </c>
      <c r="M14" s="106">
        <v>29.000000000000039</v>
      </c>
      <c r="N14" s="63">
        <f t="shared" si="0"/>
        <v>4602.0000000000027</v>
      </c>
      <c r="O14" s="39">
        <f t="shared" si="1"/>
        <v>308.00000000000051</v>
      </c>
      <c r="P14" s="44">
        <f t="shared" si="2"/>
        <v>4910.0000000000036</v>
      </c>
    </row>
    <row r="15" spans="1:16" x14ac:dyDescent="0.2">
      <c r="A15" s="29" t="s">
        <v>129</v>
      </c>
      <c r="B15" s="105">
        <v>238.99999999999991</v>
      </c>
      <c r="C15" s="95">
        <v>287.00000000000023</v>
      </c>
      <c r="D15" s="95">
        <v>253.99999999999991</v>
      </c>
      <c r="E15" s="95">
        <v>306.99999999999989</v>
      </c>
      <c r="F15" s="95">
        <v>277.00000000000023</v>
      </c>
      <c r="G15" s="95">
        <v>302</v>
      </c>
      <c r="H15" s="95">
        <v>299.0000000000004</v>
      </c>
      <c r="I15" s="95">
        <v>362.00000000000006</v>
      </c>
      <c r="J15" s="95">
        <v>237.00000000000011</v>
      </c>
      <c r="K15" s="95">
        <v>259.99999999999966</v>
      </c>
      <c r="L15" s="95">
        <v>189.99999999999989</v>
      </c>
      <c r="M15" s="106">
        <v>236.00000000000028</v>
      </c>
      <c r="N15" s="63">
        <f t="shared" si="0"/>
        <v>1496.0000000000005</v>
      </c>
      <c r="O15" s="39">
        <f t="shared" si="1"/>
        <v>1754.0000000000002</v>
      </c>
      <c r="P15" s="44">
        <f t="shared" si="2"/>
        <v>3250.0000000000009</v>
      </c>
    </row>
    <row r="16" spans="1:16" ht="13.5" thickBot="1" x14ac:dyDescent="0.25">
      <c r="A16" s="35" t="s">
        <v>130</v>
      </c>
      <c r="B16" s="102">
        <v>248.00000000000031</v>
      </c>
      <c r="C16" s="103">
        <v>239.9999999999996</v>
      </c>
      <c r="D16" s="103">
        <v>216.99999999999949</v>
      </c>
      <c r="E16" s="103">
        <v>192.0000000000004</v>
      </c>
      <c r="F16" s="103">
        <v>233.00000000000014</v>
      </c>
      <c r="G16" s="103">
        <v>198.99999999999989</v>
      </c>
      <c r="H16" s="103">
        <v>218.00000000000071</v>
      </c>
      <c r="I16" s="103">
        <v>223.00000000000037</v>
      </c>
      <c r="J16" s="103">
        <v>306</v>
      </c>
      <c r="K16" s="103">
        <v>248.99999999999977</v>
      </c>
      <c r="L16" s="103">
        <v>183.00000000000014</v>
      </c>
      <c r="M16" s="104">
        <v>183</v>
      </c>
      <c r="N16" s="62">
        <f t="shared" si="0"/>
        <v>1405.0000000000007</v>
      </c>
      <c r="O16" s="42">
        <f t="shared" si="1"/>
        <v>1286</v>
      </c>
      <c r="P16" s="43">
        <f t="shared" si="2"/>
        <v>2691.0000000000009</v>
      </c>
    </row>
    <row r="17" spans="1:16" x14ac:dyDescent="0.2">
      <c r="A17" s="36" t="s">
        <v>131</v>
      </c>
      <c r="B17" s="99">
        <v>166.99999999999957</v>
      </c>
      <c r="C17" s="100">
        <v>104.00000000000003</v>
      </c>
      <c r="D17" s="100">
        <v>254.99999999999989</v>
      </c>
      <c r="E17" s="100">
        <v>191.0000000000004</v>
      </c>
      <c r="F17" s="100">
        <v>559.99999999999955</v>
      </c>
      <c r="G17" s="100">
        <v>388.00000000000017</v>
      </c>
      <c r="H17" s="100">
        <v>1160</v>
      </c>
      <c r="I17" s="100">
        <v>568.00000000000068</v>
      </c>
      <c r="J17" s="100">
        <v>1428.0000000000002</v>
      </c>
      <c r="K17" s="100">
        <v>534.99999999999966</v>
      </c>
      <c r="L17" s="100">
        <v>1087.9999999999991</v>
      </c>
      <c r="M17" s="101">
        <v>395.00000000000023</v>
      </c>
      <c r="N17" s="61">
        <f t="shared" si="0"/>
        <v>4657.9999999999982</v>
      </c>
      <c r="O17" s="40">
        <f t="shared" si="1"/>
        <v>2181.0000000000009</v>
      </c>
      <c r="P17" s="41">
        <f t="shared" si="2"/>
        <v>6838.9999999999991</v>
      </c>
    </row>
    <row r="18" spans="1:16" x14ac:dyDescent="0.2">
      <c r="A18" s="29" t="s">
        <v>132</v>
      </c>
      <c r="B18" s="108">
        <v>142</v>
      </c>
      <c r="C18" s="96">
        <v>128</v>
      </c>
      <c r="D18" s="96">
        <v>145.00000000000028</v>
      </c>
      <c r="E18" s="96">
        <v>125</v>
      </c>
      <c r="F18" s="96">
        <v>146.00000000000011</v>
      </c>
      <c r="G18" s="96">
        <v>155.00000000000045</v>
      </c>
      <c r="H18" s="96">
        <v>130</v>
      </c>
      <c r="I18" s="96">
        <v>154.00000000000068</v>
      </c>
      <c r="J18" s="96">
        <v>192.9999999999998</v>
      </c>
      <c r="K18" s="96">
        <v>205.00000000000026</v>
      </c>
      <c r="L18" s="96">
        <v>152.99999999999991</v>
      </c>
      <c r="M18" s="109">
        <v>178.99999999999983</v>
      </c>
      <c r="N18" s="63">
        <f t="shared" si="0"/>
        <v>909.00000000000011</v>
      </c>
      <c r="O18" s="39">
        <f t="shared" si="1"/>
        <v>946.00000000000114</v>
      </c>
      <c r="P18" s="44">
        <f t="shared" si="2"/>
        <v>1855.0000000000014</v>
      </c>
    </row>
    <row r="19" spans="1:16" ht="13.5" thickBot="1" x14ac:dyDescent="0.25">
      <c r="A19" s="35" t="s">
        <v>133</v>
      </c>
      <c r="B19" s="110">
        <v>104.00000000000011</v>
      </c>
      <c r="C19" s="111">
        <v>98.999999999999901</v>
      </c>
      <c r="D19" s="111">
        <v>85.000000000000213</v>
      </c>
      <c r="E19" s="111">
        <v>80</v>
      </c>
      <c r="F19" s="111">
        <v>96</v>
      </c>
      <c r="G19" s="111">
        <v>114.99999999999993</v>
      </c>
      <c r="H19" s="111">
        <v>99.000000000000114</v>
      </c>
      <c r="I19" s="111">
        <v>120.00000000000013</v>
      </c>
      <c r="J19" s="111">
        <v>148.00000000000009</v>
      </c>
      <c r="K19" s="111">
        <v>203.99999999999986</v>
      </c>
      <c r="L19" s="111">
        <v>119.99999999999979</v>
      </c>
      <c r="M19" s="112">
        <v>139.99999999999991</v>
      </c>
      <c r="N19" s="62">
        <f t="shared" si="0"/>
        <v>652.00000000000034</v>
      </c>
      <c r="O19" s="42">
        <f t="shared" si="1"/>
        <v>757.99999999999966</v>
      </c>
      <c r="P19" s="43">
        <f t="shared" si="2"/>
        <v>1410</v>
      </c>
    </row>
    <row r="20" spans="1:16" x14ac:dyDescent="0.2">
      <c r="A20" s="34" t="s">
        <v>134</v>
      </c>
      <c r="B20" s="113">
        <v>16</v>
      </c>
      <c r="C20" s="114">
        <v>5</v>
      </c>
      <c r="D20" s="114">
        <v>15.000000000000007</v>
      </c>
      <c r="E20" s="114">
        <v>13.00000000000002</v>
      </c>
      <c r="F20" s="114">
        <v>36</v>
      </c>
      <c r="G20" s="114">
        <v>16.000000000000036</v>
      </c>
      <c r="H20" s="114">
        <v>35.000000000000014</v>
      </c>
      <c r="I20" s="114">
        <v>33</v>
      </c>
      <c r="J20" s="114">
        <v>44.000000000000043</v>
      </c>
      <c r="K20" s="114">
        <v>67</v>
      </c>
      <c r="L20" s="114">
        <v>56.000000000000043</v>
      </c>
      <c r="M20" s="115">
        <v>72.000000000000014</v>
      </c>
      <c r="N20" s="61">
        <f t="shared" si="0"/>
        <v>202.00000000000011</v>
      </c>
      <c r="O20" s="40">
        <f t="shared" si="1"/>
        <v>206.00000000000006</v>
      </c>
      <c r="P20" s="41">
        <f t="shared" si="2"/>
        <v>408.00000000000017</v>
      </c>
    </row>
    <row r="21" spans="1:16" x14ac:dyDescent="0.2">
      <c r="A21" s="29" t="s">
        <v>135</v>
      </c>
      <c r="B21" s="108">
        <v>541.00000000000023</v>
      </c>
      <c r="C21" s="96">
        <v>683</v>
      </c>
      <c r="D21" s="96">
        <v>591</v>
      </c>
      <c r="E21" s="96">
        <v>653.00000000000125</v>
      </c>
      <c r="F21" s="96">
        <v>656.00000000000045</v>
      </c>
      <c r="G21" s="96">
        <v>795.99999999999977</v>
      </c>
      <c r="H21" s="96">
        <v>621.99999999999955</v>
      </c>
      <c r="I21" s="96">
        <v>795.00000000000091</v>
      </c>
      <c r="J21" s="96">
        <v>587.99999999999898</v>
      </c>
      <c r="K21" s="96">
        <v>1051.0000000000016</v>
      </c>
      <c r="L21" s="96">
        <v>538</v>
      </c>
      <c r="M21" s="109">
        <v>928.99999999999932</v>
      </c>
      <c r="N21" s="63">
        <f t="shared" si="0"/>
        <v>3535.9999999999991</v>
      </c>
      <c r="O21" s="39">
        <f t="shared" si="1"/>
        <v>4907.0000000000027</v>
      </c>
      <c r="P21" s="44">
        <f t="shared" si="2"/>
        <v>8443.0000000000018</v>
      </c>
    </row>
    <row r="22" spans="1:16" x14ac:dyDescent="0.2">
      <c r="A22" s="29" t="s">
        <v>136</v>
      </c>
      <c r="B22" s="108">
        <v>77.999999999999915</v>
      </c>
      <c r="C22" s="96">
        <v>52</v>
      </c>
      <c r="D22" s="96">
        <v>69.000000000000128</v>
      </c>
      <c r="E22" s="96">
        <v>57.000000000000071</v>
      </c>
      <c r="F22" s="96">
        <v>76.999999999999929</v>
      </c>
      <c r="G22" s="96">
        <v>50.000000000000071</v>
      </c>
      <c r="H22" s="96">
        <v>64.000000000000043</v>
      </c>
      <c r="I22" s="96">
        <v>53.000000000000099</v>
      </c>
      <c r="J22" s="96">
        <v>82.999999999999886</v>
      </c>
      <c r="K22" s="96">
        <v>76</v>
      </c>
      <c r="L22" s="96">
        <v>58.999999999999929</v>
      </c>
      <c r="M22" s="109">
        <v>62</v>
      </c>
      <c r="N22" s="63">
        <f t="shared" si="0"/>
        <v>429.99999999999989</v>
      </c>
      <c r="O22" s="39">
        <f t="shared" si="1"/>
        <v>350.00000000000023</v>
      </c>
      <c r="P22" s="44">
        <f t="shared" si="2"/>
        <v>780.00000000000011</v>
      </c>
    </row>
    <row r="23" spans="1:16" x14ac:dyDescent="0.2">
      <c r="A23" s="29" t="s">
        <v>138</v>
      </c>
      <c r="B23" s="108">
        <v>71</v>
      </c>
      <c r="C23" s="2"/>
      <c r="D23" s="96">
        <v>46.000000000000007</v>
      </c>
      <c r="E23" s="2"/>
      <c r="F23" s="96">
        <v>23.000000000000004</v>
      </c>
      <c r="G23" s="2"/>
      <c r="H23" s="96">
        <v>9.0000000000000053</v>
      </c>
      <c r="I23" s="2"/>
      <c r="J23" s="96">
        <v>9.0000000000000124</v>
      </c>
      <c r="K23" s="2"/>
      <c r="L23" s="96">
        <v>6.0000000000000009</v>
      </c>
      <c r="M23" s="116"/>
      <c r="N23" s="63">
        <f t="shared" si="0"/>
        <v>164</v>
      </c>
      <c r="O23" s="39">
        <f t="shared" si="1"/>
        <v>0</v>
      </c>
      <c r="P23" s="44">
        <f t="shared" si="2"/>
        <v>164</v>
      </c>
    </row>
    <row r="24" spans="1:16" x14ac:dyDescent="0.2">
      <c r="A24" s="29" t="s">
        <v>139</v>
      </c>
      <c r="B24" s="74"/>
      <c r="C24" s="96">
        <v>12.000000000000007</v>
      </c>
      <c r="D24" s="2"/>
      <c r="E24" s="96">
        <v>21.000000000000007</v>
      </c>
      <c r="F24" s="2"/>
      <c r="G24" s="96">
        <v>136.00000000000003</v>
      </c>
      <c r="H24" s="2"/>
      <c r="I24" s="96">
        <v>453.99999999999977</v>
      </c>
      <c r="J24" s="2"/>
      <c r="K24" s="96">
        <v>1090.0000000000002</v>
      </c>
      <c r="L24" s="2"/>
      <c r="M24" s="109">
        <v>788.99999999999909</v>
      </c>
      <c r="N24" s="63">
        <f t="shared" si="0"/>
        <v>0</v>
      </c>
      <c r="O24" s="39">
        <f t="shared" si="1"/>
        <v>2501.9999999999991</v>
      </c>
      <c r="P24" s="44">
        <f t="shared" si="2"/>
        <v>2501.9999999999991</v>
      </c>
    </row>
    <row r="25" spans="1:16" x14ac:dyDescent="0.2">
      <c r="A25" s="29" t="s">
        <v>137</v>
      </c>
      <c r="B25" s="108">
        <v>59</v>
      </c>
      <c r="C25" s="96">
        <v>70.999999999999943</v>
      </c>
      <c r="D25" s="96">
        <v>79.000000000000185</v>
      </c>
      <c r="E25" s="96">
        <v>85.000000000000171</v>
      </c>
      <c r="F25" s="96">
        <v>106.00000000000003</v>
      </c>
      <c r="G25" s="96">
        <v>96.000000000000085</v>
      </c>
      <c r="H25" s="96">
        <v>152.00000000000014</v>
      </c>
      <c r="I25" s="96">
        <v>126.99999999999989</v>
      </c>
      <c r="J25" s="96">
        <v>175.00000000000043</v>
      </c>
      <c r="K25" s="96">
        <v>144.00000000000003</v>
      </c>
      <c r="L25" s="96">
        <v>130</v>
      </c>
      <c r="M25" s="109">
        <v>134.9999999999998</v>
      </c>
      <c r="N25" s="63">
        <f t="shared" si="0"/>
        <v>701.0000000000008</v>
      </c>
      <c r="O25" s="39">
        <f t="shared" si="1"/>
        <v>657.99999999999989</v>
      </c>
      <c r="P25" s="44">
        <f t="shared" si="2"/>
        <v>1359.0000000000007</v>
      </c>
    </row>
    <row r="26" spans="1:16" x14ac:dyDescent="0.2">
      <c r="A26" s="29" t="s">
        <v>140</v>
      </c>
      <c r="B26" s="108">
        <v>43.000000000000114</v>
      </c>
      <c r="C26" s="96">
        <v>45.000000000000064</v>
      </c>
      <c r="D26" s="96">
        <v>101</v>
      </c>
      <c r="E26" s="96">
        <v>150.00000000000017</v>
      </c>
      <c r="F26" s="96">
        <v>133.00000000000011</v>
      </c>
      <c r="G26" s="96">
        <v>285.99999999999966</v>
      </c>
      <c r="H26" s="96">
        <v>159.00000000000009</v>
      </c>
      <c r="I26" s="96">
        <v>364.9999999999996</v>
      </c>
      <c r="J26" s="96">
        <v>182.99999999999991</v>
      </c>
      <c r="K26" s="96">
        <v>627.99999999999955</v>
      </c>
      <c r="L26" s="96">
        <v>136</v>
      </c>
      <c r="M26" s="109">
        <v>516</v>
      </c>
      <c r="N26" s="63">
        <f t="shared" si="0"/>
        <v>755.00000000000023</v>
      </c>
      <c r="O26" s="39">
        <f t="shared" si="1"/>
        <v>1989.9999999999991</v>
      </c>
      <c r="P26" s="44">
        <f t="shared" si="2"/>
        <v>2744.9999999999991</v>
      </c>
    </row>
    <row r="27" spans="1:16" x14ac:dyDescent="0.2">
      <c r="A27" s="29" t="s">
        <v>141</v>
      </c>
      <c r="B27" s="108">
        <v>4990.9999999999964</v>
      </c>
      <c r="C27" s="96">
        <v>4718.99999999999</v>
      </c>
      <c r="D27" s="96">
        <v>5386.0000000000173</v>
      </c>
      <c r="E27" s="96">
        <v>4442.9999999999927</v>
      </c>
      <c r="F27" s="96">
        <v>5805.9999999999836</v>
      </c>
      <c r="G27" s="96">
        <v>4625.9999999999991</v>
      </c>
      <c r="H27" s="96">
        <v>5938</v>
      </c>
      <c r="I27" s="96">
        <v>4929.0000000000055</v>
      </c>
      <c r="J27" s="96">
        <v>6374.0000000000036</v>
      </c>
      <c r="K27" s="96">
        <v>4860.9999999999973</v>
      </c>
      <c r="L27" s="96">
        <v>4557.99999999999</v>
      </c>
      <c r="M27" s="109">
        <v>3918.9999999999995</v>
      </c>
      <c r="N27" s="63">
        <f t="shared" si="0"/>
        <v>33052.999999999993</v>
      </c>
      <c r="O27" s="39">
        <f t="shared" si="1"/>
        <v>27496.999999999982</v>
      </c>
      <c r="P27" s="44">
        <f t="shared" si="2"/>
        <v>60549.999999999971</v>
      </c>
    </row>
    <row r="28" spans="1:16" x14ac:dyDescent="0.2">
      <c r="A28" s="29" t="s">
        <v>142</v>
      </c>
      <c r="B28" s="108">
        <v>963.00000000000239</v>
      </c>
      <c r="C28" s="96">
        <v>889.00000000000011</v>
      </c>
      <c r="D28" s="96">
        <v>858.99999999999773</v>
      </c>
      <c r="E28" s="96">
        <v>816.00000000000068</v>
      </c>
      <c r="F28" s="96">
        <v>961.00000000000057</v>
      </c>
      <c r="G28" s="96">
        <v>871.99999999999955</v>
      </c>
      <c r="H28" s="96">
        <v>947.00000000000091</v>
      </c>
      <c r="I28" s="96">
        <v>782.00000000000171</v>
      </c>
      <c r="J28" s="96">
        <v>1120.0000000000005</v>
      </c>
      <c r="K28" s="96">
        <v>1073.0000000000007</v>
      </c>
      <c r="L28" s="96">
        <v>598.0000000000008</v>
      </c>
      <c r="M28" s="109">
        <v>882.99999999999955</v>
      </c>
      <c r="N28" s="63">
        <f t="shared" si="0"/>
        <v>5448.0000000000027</v>
      </c>
      <c r="O28" s="39">
        <f t="shared" si="1"/>
        <v>5315.0000000000018</v>
      </c>
      <c r="P28" s="44">
        <f t="shared" si="2"/>
        <v>10763.000000000004</v>
      </c>
    </row>
    <row r="29" spans="1:16" ht="13.5" thickBot="1" x14ac:dyDescent="0.25">
      <c r="A29" s="35" t="s">
        <v>143</v>
      </c>
      <c r="B29" s="110">
        <v>210.9999999999996</v>
      </c>
      <c r="C29" s="111">
        <v>175.00000000000003</v>
      </c>
      <c r="D29" s="111">
        <v>196.99999999999989</v>
      </c>
      <c r="E29" s="111">
        <v>149</v>
      </c>
      <c r="F29" s="111">
        <v>208.00000000000009</v>
      </c>
      <c r="G29" s="111">
        <v>171</v>
      </c>
      <c r="H29" s="111">
        <v>194</v>
      </c>
      <c r="I29" s="111">
        <v>200.0000000000004</v>
      </c>
      <c r="J29" s="111">
        <v>124.00000000000006</v>
      </c>
      <c r="K29" s="111">
        <v>218.99999999999977</v>
      </c>
      <c r="L29" s="111">
        <v>71.999999999999943</v>
      </c>
      <c r="M29" s="112">
        <v>148.00000000000023</v>
      </c>
      <c r="N29" s="62">
        <f t="shared" si="0"/>
        <v>1005.9999999999995</v>
      </c>
      <c r="O29" s="42">
        <f t="shared" si="1"/>
        <v>1062.0000000000005</v>
      </c>
      <c r="P29" s="43">
        <f t="shared" si="2"/>
        <v>2068</v>
      </c>
    </row>
    <row r="30" spans="1:16" x14ac:dyDescent="0.2">
      <c r="A30" s="36" t="s">
        <v>144</v>
      </c>
      <c r="B30" s="107">
        <v>109.9999999999999</v>
      </c>
      <c r="C30" s="107">
        <v>114.00000000000014</v>
      </c>
      <c r="D30" s="107">
        <v>108.00000000000006</v>
      </c>
      <c r="E30" s="107">
        <v>158.00000000000068</v>
      </c>
      <c r="F30" s="107">
        <v>113</v>
      </c>
      <c r="G30" s="107">
        <v>266</v>
      </c>
      <c r="H30" s="107">
        <v>118.00000000000021</v>
      </c>
      <c r="I30" s="107">
        <v>391.00000000000011</v>
      </c>
      <c r="J30" s="107">
        <v>72.000000000000043</v>
      </c>
      <c r="K30" s="107">
        <v>441.99999999999983</v>
      </c>
      <c r="L30" s="107">
        <v>42</v>
      </c>
      <c r="M30" s="107">
        <v>351.00000000000063</v>
      </c>
      <c r="N30" s="61">
        <f t="shared" si="0"/>
        <v>563.00000000000023</v>
      </c>
      <c r="O30" s="40">
        <f t="shared" si="1"/>
        <v>1722.0000000000014</v>
      </c>
      <c r="P30" s="41">
        <f t="shared" si="2"/>
        <v>2285.0000000000018</v>
      </c>
    </row>
    <row r="31" spans="1:16" x14ac:dyDescent="0.2">
      <c r="A31" s="29" t="s">
        <v>145</v>
      </c>
      <c r="B31" s="96">
        <v>885.99999999999852</v>
      </c>
      <c r="C31" s="96">
        <v>606.00000000000034</v>
      </c>
      <c r="D31" s="96">
        <v>903.99999999999875</v>
      </c>
      <c r="E31" s="96">
        <v>576.00000000000091</v>
      </c>
      <c r="F31" s="96">
        <v>1010.9999999999985</v>
      </c>
      <c r="G31" s="96">
        <v>656.99999999999875</v>
      </c>
      <c r="H31" s="96">
        <v>973.99999999999989</v>
      </c>
      <c r="I31" s="96">
        <v>693.99999999999966</v>
      </c>
      <c r="J31" s="96">
        <v>1026.9999999999995</v>
      </c>
      <c r="K31" s="96">
        <v>900.00000000000057</v>
      </c>
      <c r="L31" s="96">
        <v>682.00000000000227</v>
      </c>
      <c r="M31" s="96">
        <v>643</v>
      </c>
      <c r="N31" s="63">
        <f t="shared" si="0"/>
        <v>5483.9999999999982</v>
      </c>
      <c r="O31" s="39">
        <f t="shared" si="1"/>
        <v>4076</v>
      </c>
      <c r="P31" s="44">
        <f t="shared" si="2"/>
        <v>9559.9999999999982</v>
      </c>
    </row>
    <row r="32" spans="1:16" x14ac:dyDescent="0.2">
      <c r="A32" s="29" t="s">
        <v>146</v>
      </c>
      <c r="B32" s="96">
        <v>1048.9999999999991</v>
      </c>
      <c r="C32" s="96">
        <v>744.99999999999966</v>
      </c>
      <c r="D32" s="96">
        <v>1295.0000000000002</v>
      </c>
      <c r="E32" s="96">
        <v>909.99999999999886</v>
      </c>
      <c r="F32" s="96">
        <v>1548.0000000000023</v>
      </c>
      <c r="G32" s="96">
        <v>1142.9999999999998</v>
      </c>
      <c r="H32" s="96">
        <v>1694.999999999998</v>
      </c>
      <c r="I32" s="96">
        <v>1351.9999999999986</v>
      </c>
      <c r="J32" s="96">
        <v>2329.0000000000005</v>
      </c>
      <c r="K32" s="96">
        <v>1768.9999999999991</v>
      </c>
      <c r="L32" s="96">
        <v>1838.0000000000027</v>
      </c>
      <c r="M32" s="96">
        <v>1490.0000000000005</v>
      </c>
      <c r="N32" s="63">
        <f t="shared" si="0"/>
        <v>9754.0000000000036</v>
      </c>
      <c r="O32" s="39">
        <f t="shared" si="1"/>
        <v>7408.9999999999964</v>
      </c>
      <c r="P32" s="44">
        <f t="shared" si="2"/>
        <v>17163</v>
      </c>
    </row>
    <row r="33" spans="1:16" ht="13.5" thickBot="1" x14ac:dyDescent="0.25">
      <c r="A33" s="35" t="s">
        <v>147</v>
      </c>
      <c r="B33" s="117">
        <v>560.00000000000023</v>
      </c>
      <c r="C33" s="117">
        <v>647.99999999999898</v>
      </c>
      <c r="D33" s="117">
        <v>581.00000000000045</v>
      </c>
      <c r="E33" s="117">
        <v>636.99999999999977</v>
      </c>
      <c r="F33" s="117">
        <v>596</v>
      </c>
      <c r="G33" s="117">
        <v>675.99999999999955</v>
      </c>
      <c r="H33" s="117">
        <v>627.00000000000045</v>
      </c>
      <c r="I33" s="117">
        <v>714.99999999999841</v>
      </c>
      <c r="J33" s="117">
        <v>669.00000000000125</v>
      </c>
      <c r="K33" s="117">
        <v>706.00000000000136</v>
      </c>
      <c r="L33" s="117">
        <v>531.99999999999943</v>
      </c>
      <c r="M33" s="117">
        <v>614.00000000000034</v>
      </c>
      <c r="N33" s="62">
        <f t="shared" si="0"/>
        <v>3565.0000000000018</v>
      </c>
      <c r="O33" s="42">
        <f t="shared" si="1"/>
        <v>3995.9999999999982</v>
      </c>
      <c r="P33" s="43">
        <f t="shared" si="2"/>
        <v>7561</v>
      </c>
    </row>
    <row r="34" spans="1:16" x14ac:dyDescent="0.2">
      <c r="A34" s="36" t="s">
        <v>148</v>
      </c>
      <c r="B34" s="113">
        <v>77.000000000000043</v>
      </c>
      <c r="C34" s="114">
        <v>44.000000000000014</v>
      </c>
      <c r="D34" s="114">
        <v>87.000000000000071</v>
      </c>
      <c r="E34" s="114">
        <v>69.000000000000156</v>
      </c>
      <c r="F34" s="114">
        <v>105.99999999999991</v>
      </c>
      <c r="G34" s="114">
        <v>100</v>
      </c>
      <c r="H34" s="114">
        <v>99.999999999999829</v>
      </c>
      <c r="I34" s="114">
        <v>121.0000000000001</v>
      </c>
      <c r="J34" s="114">
        <v>156.00000000000009</v>
      </c>
      <c r="K34" s="114">
        <v>234.00000000000011</v>
      </c>
      <c r="L34" s="114">
        <v>159</v>
      </c>
      <c r="M34" s="115">
        <v>163.00000000000003</v>
      </c>
      <c r="N34" s="61">
        <f t="shared" si="0"/>
        <v>684.99999999999989</v>
      </c>
      <c r="O34" s="40">
        <f t="shared" si="1"/>
        <v>731.00000000000045</v>
      </c>
      <c r="P34" s="41">
        <f t="shared" si="2"/>
        <v>1416.0000000000005</v>
      </c>
    </row>
    <row r="35" spans="1:16" x14ac:dyDescent="0.2">
      <c r="A35" s="29" t="s">
        <v>149</v>
      </c>
      <c r="B35" s="108">
        <v>74.000000000000028</v>
      </c>
      <c r="C35" s="96">
        <v>82</v>
      </c>
      <c r="D35" s="96">
        <v>86.000000000000114</v>
      </c>
      <c r="E35" s="96">
        <v>77</v>
      </c>
      <c r="F35" s="96">
        <v>89.999999999999773</v>
      </c>
      <c r="G35" s="96">
        <v>97.000000000000028</v>
      </c>
      <c r="H35" s="96">
        <v>97.000000000000014</v>
      </c>
      <c r="I35" s="96">
        <v>152.99999999999991</v>
      </c>
      <c r="J35" s="96">
        <v>108.99999999999993</v>
      </c>
      <c r="K35" s="96">
        <v>282.00000000000028</v>
      </c>
      <c r="L35" s="96">
        <v>82</v>
      </c>
      <c r="M35" s="109">
        <v>215</v>
      </c>
      <c r="N35" s="63">
        <f t="shared" si="0"/>
        <v>537.99999999999989</v>
      </c>
      <c r="O35" s="39">
        <f t="shared" si="1"/>
        <v>906.00000000000023</v>
      </c>
      <c r="P35" s="44">
        <f t="shared" si="2"/>
        <v>1444</v>
      </c>
    </row>
    <row r="36" spans="1:16" x14ac:dyDescent="0.2">
      <c r="A36" s="29" t="s">
        <v>150</v>
      </c>
      <c r="B36" s="108">
        <v>1582.9999999999977</v>
      </c>
      <c r="C36" s="96">
        <v>842.99999999999909</v>
      </c>
      <c r="D36" s="96">
        <v>1821.999999999998</v>
      </c>
      <c r="E36" s="96">
        <v>999.00000000000023</v>
      </c>
      <c r="F36" s="96">
        <v>1863</v>
      </c>
      <c r="G36" s="96">
        <v>1145.9999999999993</v>
      </c>
      <c r="H36" s="96">
        <v>1851.9999999999968</v>
      </c>
      <c r="I36" s="96">
        <v>1052.9999999999995</v>
      </c>
      <c r="J36" s="96">
        <v>1505.000000000003</v>
      </c>
      <c r="K36" s="96">
        <v>820.99999999999864</v>
      </c>
      <c r="L36" s="96">
        <v>781.99999999999966</v>
      </c>
      <c r="M36" s="109">
        <v>470.99999999999983</v>
      </c>
      <c r="N36" s="63">
        <f t="shared" si="0"/>
        <v>9406.9999999999964</v>
      </c>
      <c r="O36" s="39">
        <f t="shared" si="1"/>
        <v>5332.9999999999964</v>
      </c>
      <c r="P36" s="44">
        <f t="shared" si="2"/>
        <v>14739.999999999993</v>
      </c>
    </row>
    <row r="37" spans="1:16" x14ac:dyDescent="0.2">
      <c r="A37" s="29" t="s">
        <v>151</v>
      </c>
      <c r="B37" s="108">
        <v>1197.0000000000002</v>
      </c>
      <c r="C37" s="96">
        <v>556.99999999999977</v>
      </c>
      <c r="D37" s="96">
        <v>1283</v>
      </c>
      <c r="E37" s="96">
        <v>627.00000000000011</v>
      </c>
      <c r="F37" s="96">
        <v>1324.9999999999977</v>
      </c>
      <c r="G37" s="96">
        <v>791.99999999999875</v>
      </c>
      <c r="H37" s="96">
        <v>1148.0000000000011</v>
      </c>
      <c r="I37" s="96">
        <v>731.00000000000011</v>
      </c>
      <c r="J37" s="96">
        <v>868.99999999999886</v>
      </c>
      <c r="K37" s="96">
        <v>688.99999999999955</v>
      </c>
      <c r="L37" s="96">
        <v>415.00000000000006</v>
      </c>
      <c r="M37" s="109">
        <v>384.00000000000017</v>
      </c>
      <c r="N37" s="63">
        <f t="shared" si="0"/>
        <v>6236.9999999999982</v>
      </c>
      <c r="O37" s="39">
        <f t="shared" si="1"/>
        <v>3779.9999999999982</v>
      </c>
      <c r="P37" s="44">
        <f t="shared" si="2"/>
        <v>10016.999999999996</v>
      </c>
    </row>
    <row r="38" spans="1:16" x14ac:dyDescent="0.2">
      <c r="A38" s="29" t="s">
        <v>152</v>
      </c>
      <c r="B38" s="108">
        <v>122.00000000000011</v>
      </c>
      <c r="C38" s="96">
        <v>103.00000000000028</v>
      </c>
      <c r="D38" s="96">
        <v>131.99999999999983</v>
      </c>
      <c r="E38" s="96">
        <v>93.000000000000213</v>
      </c>
      <c r="F38" s="96">
        <v>139.00000000000003</v>
      </c>
      <c r="G38" s="96">
        <v>110</v>
      </c>
      <c r="H38" s="96">
        <v>144.00000000000009</v>
      </c>
      <c r="I38" s="96">
        <v>111.00000000000009</v>
      </c>
      <c r="J38" s="96">
        <v>161.00000000000017</v>
      </c>
      <c r="K38" s="96">
        <v>137.00000000000009</v>
      </c>
      <c r="L38" s="96">
        <v>106.0000000000001</v>
      </c>
      <c r="M38" s="109">
        <v>93.999999999999943</v>
      </c>
      <c r="N38" s="63">
        <f t="shared" si="0"/>
        <v>804.00000000000034</v>
      </c>
      <c r="O38" s="39">
        <f t="shared" si="1"/>
        <v>648.00000000000068</v>
      </c>
      <c r="P38" s="44">
        <f t="shared" si="2"/>
        <v>1452.0000000000009</v>
      </c>
    </row>
    <row r="39" spans="1:16" ht="13.5" thickBot="1" x14ac:dyDescent="0.25">
      <c r="A39" s="35" t="s">
        <v>153</v>
      </c>
      <c r="B39" s="110">
        <v>39.00000000000005</v>
      </c>
      <c r="C39" s="111">
        <v>46.000000000000142</v>
      </c>
      <c r="D39" s="111">
        <v>58.000000000000099</v>
      </c>
      <c r="E39" s="111">
        <v>30.000000000000004</v>
      </c>
      <c r="F39" s="111">
        <v>44.000000000000135</v>
      </c>
      <c r="G39" s="111">
        <v>24.000000000000025</v>
      </c>
      <c r="H39" s="111">
        <v>61.999999999999936</v>
      </c>
      <c r="I39" s="111">
        <v>53.000000000000135</v>
      </c>
      <c r="J39" s="111">
        <v>49.000000000000007</v>
      </c>
      <c r="K39" s="111">
        <v>47</v>
      </c>
      <c r="L39" s="111">
        <v>45.000000000000007</v>
      </c>
      <c r="M39" s="112">
        <v>36.000000000000043</v>
      </c>
      <c r="N39" s="62">
        <f t="shared" si="0"/>
        <v>297.00000000000023</v>
      </c>
      <c r="O39" s="42">
        <f t="shared" si="1"/>
        <v>236.00000000000034</v>
      </c>
      <c r="P39" s="43">
        <f t="shared" si="2"/>
        <v>533.00000000000057</v>
      </c>
    </row>
    <row r="40" spans="1:16" ht="13.5" thickBot="1" x14ac:dyDescent="0.25">
      <c r="A40" s="65" t="s">
        <v>3</v>
      </c>
      <c r="B40" s="66">
        <f>SUM(B6:B39)</f>
        <v>37853.000000000015</v>
      </c>
      <c r="C40" s="66">
        <f t="shared" ref="C40:M40" si="3">SUM(C6:C39)</f>
        <v>33467.999999999985</v>
      </c>
      <c r="D40" s="66">
        <f t="shared" si="3"/>
        <v>39860.000000000022</v>
      </c>
      <c r="E40" s="66">
        <f t="shared" si="3"/>
        <v>34975.999999999985</v>
      </c>
      <c r="F40" s="66">
        <f t="shared" si="3"/>
        <v>46188.999999999985</v>
      </c>
      <c r="G40" s="66">
        <f t="shared" si="3"/>
        <v>40176.999999999993</v>
      </c>
      <c r="H40" s="66">
        <f t="shared" si="3"/>
        <v>47851</v>
      </c>
      <c r="I40" s="66">
        <f t="shared" si="3"/>
        <v>44074.000000000022</v>
      </c>
      <c r="J40" s="66">
        <f t="shared" si="3"/>
        <v>53774.000000000015</v>
      </c>
      <c r="K40" s="66">
        <f t="shared" si="3"/>
        <v>50038.999999999985</v>
      </c>
      <c r="L40" s="66">
        <f t="shared" si="3"/>
        <v>37752.000000000015</v>
      </c>
      <c r="M40" s="66">
        <f t="shared" si="3"/>
        <v>39549.000000000007</v>
      </c>
      <c r="N40" s="67">
        <f t="shared" si="0"/>
        <v>263279</v>
      </c>
      <c r="O40" s="68">
        <f t="shared" si="1"/>
        <v>242283</v>
      </c>
      <c r="P40" s="69">
        <f t="shared" si="2"/>
        <v>505562</v>
      </c>
    </row>
    <row r="42" spans="1:16" ht="18" customHeight="1" x14ac:dyDescent="0.2"/>
    <row r="43" spans="1:16" ht="18" customHeight="1" x14ac:dyDescent="0.2"/>
    <row r="44" spans="1:16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6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6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s="10" customFormat="1" x14ac:dyDescent="0.2"/>
    <row r="58" spans="2:13" s="10" customFormat="1" x14ac:dyDescent="0.2"/>
    <row r="59" spans="2:13" s="10" customFormat="1" x14ac:dyDescent="0.2"/>
    <row r="60" spans="2:13" s="10" customFormat="1" x14ac:dyDescent="0.2"/>
    <row r="61" spans="2:13" s="10" customFormat="1" x14ac:dyDescent="0.2"/>
    <row r="62" spans="2:13" s="10" customFormat="1" x14ac:dyDescent="0.2"/>
    <row r="63" spans="2:13" s="10" customFormat="1" x14ac:dyDescent="0.2"/>
    <row r="64" spans="2:13" s="10" customFormat="1" x14ac:dyDescent="0.2"/>
    <row r="65" spans="2:13" s="10" customFormat="1" x14ac:dyDescent="0.2"/>
    <row r="66" spans="2:13" s="10" customFormat="1" x14ac:dyDescent="0.2"/>
    <row r="67" spans="2:13" s="10" customFormat="1" x14ac:dyDescent="0.2"/>
    <row r="68" spans="2:13" s="10" customFormat="1" x14ac:dyDescent="0.2"/>
    <row r="69" spans="2:13" s="10" customForma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s="10" customForma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s="10" customForma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s="10" customFormat="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s="10" customFormat="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s="10" customFormat="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s="10" customForma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s="10" customForma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s="10" customFormat="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s="10" customFormat="1" x14ac:dyDescent="0.2">
      <c r="B78" s="4"/>
      <c r="C78" s="17"/>
      <c r="D78" s="4"/>
      <c r="E78" s="17"/>
      <c r="F78" s="4"/>
      <c r="G78" s="17"/>
      <c r="H78" s="4"/>
      <c r="I78" s="17"/>
      <c r="J78" s="4"/>
      <c r="K78" s="17"/>
      <c r="L78" s="4"/>
      <c r="M78" s="17"/>
    </row>
    <row r="79" spans="2:13" s="10" customFormat="1" x14ac:dyDescent="0.2">
      <c r="B79" s="17"/>
      <c r="C79" s="4"/>
      <c r="D79" s="17"/>
      <c r="E79" s="4"/>
      <c r="F79" s="17"/>
      <c r="G79" s="4"/>
      <c r="H79" s="17"/>
      <c r="I79" s="4"/>
      <c r="J79" s="17"/>
      <c r="K79" s="4"/>
      <c r="L79" s="17"/>
      <c r="M79" s="4"/>
    </row>
    <row r="80" spans="2:13" s="10" customFormat="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s="10" customFormat="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s="10" customFormat="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s="10" customFormat="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s="10" customFormat="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s="10" customFormat="1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s="10" customFormat="1" x14ac:dyDescent="0.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s="10" customForma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s="10" customForma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2:13" s="10" customForma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2:13" s="10" customFormat="1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2:13" s="10" customFormat="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2:13" s="10" customFormat="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2:13" s="10" customFormat="1" x14ac:dyDescent="0.2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2:13" s="10" customFormat="1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2:13" s="10" customFormat="1" x14ac:dyDescent="0.2"/>
  </sheetData>
  <mergeCells count="10">
    <mergeCell ref="N2:O2"/>
    <mergeCell ref="P2:P3"/>
    <mergeCell ref="A1:P1"/>
    <mergeCell ref="L2:M2"/>
    <mergeCell ref="H2:I2"/>
    <mergeCell ref="J2:K2"/>
    <mergeCell ref="A2:A3"/>
    <mergeCell ref="B2:C2"/>
    <mergeCell ref="D2:E2"/>
    <mergeCell ref="F2:G2"/>
  </mergeCells>
  <phoneticPr fontId="2" type="noConversion"/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2</vt:i4>
      </vt:variant>
    </vt:vector>
  </HeadingPairs>
  <TitlesOfParts>
    <vt:vector size="12" baseType="lpstr">
      <vt:lpstr>Jelentést küldők</vt:lpstr>
      <vt:lpstr>Jelentések eloszlása</vt:lpstr>
      <vt:lpstr>Isk.orvosok védőnők száma</vt:lpstr>
      <vt:lpstr>Iskolai tanulók és vizsgálatok</vt:lpstr>
      <vt:lpstr>Okt. 1-én beíratott</vt:lpstr>
      <vt:lpstr>Védőnői isk. eü. tev.</vt:lpstr>
      <vt:lpstr>Testnevelés</vt:lpstr>
      <vt:lpstr>Betegség-elváltozás</vt:lpstr>
      <vt:lpstr>Betegség-elváltozás fiú-lány</vt:lpstr>
      <vt:lpstr>Védőnői vizsg.</vt:lpstr>
      <vt:lpstr>'Betegség-elváltozás'!Nyomtatási_terület</vt:lpstr>
      <vt:lpstr>'Betegség-elváltozás fiú-lány'!Nyomtatási_terület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2018-12-18T09:28:27Z</dcterms:created>
  <dcterms:modified xsi:type="dcterms:W3CDTF">2024-09-27T09:37:36Z</dcterms:modified>
</cp:coreProperties>
</file>